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anekyo\Desktop\invoice\file\"/>
    </mc:Choice>
  </mc:AlternateContent>
  <workbookProtection workbookAlgorithmName="SHA-512" workbookHashValue="djZ0G0KBBGn0uIdQI+yik7S+/tqmQxPtkpjeiXK1PVA4uLDANKin59muqCpPcdcayFFUrgtu8vjMQoAySz4oRA==" workbookSaltValue="C3gyAqVKN0F3OYzLIrUWhQ==" workbookSpinCount="100000" lockStructure="1"/>
  <bookViews>
    <workbookView xWindow="-120" yWindow="-120" windowWidth="29040" windowHeight="15840" activeTab="1"/>
  </bookViews>
  <sheets>
    <sheet name="入力例" sheetId="4" r:id="rId1"/>
    <sheet name="入力シート兼発行者控" sheetId="1" r:id="rId2"/>
    <sheet name="施工請求書（提出用）" sheetId="3" r:id="rId3"/>
    <sheet name="Sheet1" sheetId="2" state="hidden" r:id="rId4"/>
  </sheets>
  <definedNames>
    <definedName name="_xlnm.Print_Area" localSheetId="2">'施工請求書（提出用）'!$A$1:$AF$66</definedName>
    <definedName name="_xlnm.Print_Area" localSheetId="1">入力シート兼発行者控!$A$1:$AF$58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3" l="1"/>
  <c r="J25" i="4"/>
  <c r="AH24" i="4"/>
  <c r="AI24" i="4" s="1"/>
  <c r="J26" i="4" s="1"/>
  <c r="AK23" i="4"/>
  <c r="AJ23" i="4"/>
  <c r="AI23" i="4"/>
  <c r="P23" i="4"/>
  <c r="AK22" i="4"/>
  <c r="AJ22" i="4"/>
  <c r="AI22" i="4"/>
  <c r="P22" i="4"/>
  <c r="AK21" i="4"/>
  <c r="AJ21" i="4"/>
  <c r="AI21" i="4"/>
  <c r="P21" i="4"/>
  <c r="AK20" i="4"/>
  <c r="P20" i="4" s="1"/>
  <c r="AJ20" i="4"/>
  <c r="AI20" i="4"/>
  <c r="AK19" i="4"/>
  <c r="P19" i="4" s="1"/>
  <c r="AJ19" i="4"/>
  <c r="AI19" i="4"/>
  <c r="AI18" i="4" s="1"/>
  <c r="H15" i="4"/>
  <c r="Q8" i="4"/>
  <c r="AH2" i="4"/>
  <c r="AB2" i="4" s="1"/>
  <c r="M28" i="4" l="1"/>
  <c r="AJ24" i="4"/>
  <c r="N5" i="4"/>
  <c r="Q26" i="4"/>
  <c r="J27" i="4"/>
  <c r="M25" i="4"/>
  <c r="Q25" i="4" s="1"/>
  <c r="M26" i="4" l="1"/>
  <c r="M27" i="4" s="1"/>
  <c r="Q27" i="4" s="1"/>
  <c r="Q28" i="4" s="1"/>
  <c r="T5" i="4" s="1"/>
  <c r="Z5" i="4" s="1"/>
  <c r="AK23" i="1" l="1"/>
  <c r="P23" i="1" s="1"/>
  <c r="AK22" i="1"/>
  <c r="P22" i="1" s="1"/>
  <c r="AK21" i="1"/>
  <c r="P21" i="1" s="1"/>
  <c r="AK20" i="1"/>
  <c r="P20" i="1" s="1"/>
  <c r="AK19" i="1"/>
  <c r="P19" i="1" s="1"/>
  <c r="AI23" i="1"/>
  <c r="AI22" i="1"/>
  <c r="AI21" i="1"/>
  <c r="AI20" i="1"/>
  <c r="AI19" i="1"/>
  <c r="AI18" i="1" l="1"/>
  <c r="N21" i="3" l="1"/>
  <c r="Q45" i="3" l="1"/>
  <c r="Q44" i="3"/>
  <c r="Q10" i="3"/>
  <c r="B62" i="3"/>
  <c r="B61" i="3"/>
  <c r="B60" i="3"/>
  <c r="B59" i="3"/>
  <c r="B25" i="3"/>
  <c r="AJ22" i="1"/>
  <c r="AJ21" i="1"/>
  <c r="AJ20" i="1"/>
  <c r="AJ19" i="1"/>
  <c r="AJ23" i="1" l="1"/>
  <c r="AH24" i="1"/>
  <c r="AI24" i="1" s="1"/>
  <c r="AJ24" i="1" l="1"/>
  <c r="N19" i="3"/>
  <c r="N20" i="3"/>
  <c r="N22" i="3"/>
  <c r="N23" i="3"/>
  <c r="Q11" i="3"/>
  <c r="B57" i="3"/>
  <c r="B56" i="3"/>
  <c r="B55" i="3"/>
  <c r="B54" i="3"/>
  <c r="B5" i="3" l="1"/>
  <c r="U53" i="3"/>
  <c r="U52" i="3"/>
  <c r="U18" i="3"/>
  <c r="N57" i="3"/>
  <c r="K57" i="3"/>
  <c r="J57" i="3"/>
  <c r="H57" i="3"/>
  <c r="C57" i="3"/>
  <c r="N56" i="3"/>
  <c r="K56" i="3"/>
  <c r="J56" i="3"/>
  <c r="H56" i="3"/>
  <c r="C56" i="3"/>
  <c r="N55" i="3"/>
  <c r="K55" i="3"/>
  <c r="J55" i="3"/>
  <c r="H55" i="3"/>
  <c r="C55" i="3"/>
  <c r="N54" i="3"/>
  <c r="K54" i="3"/>
  <c r="J54" i="3"/>
  <c r="H54" i="3"/>
  <c r="C54" i="3"/>
  <c r="N53" i="3"/>
  <c r="K53" i="3"/>
  <c r="J53" i="3"/>
  <c r="H53" i="3"/>
  <c r="C53" i="3"/>
  <c r="B53" i="3"/>
  <c r="J62" i="3"/>
  <c r="W58" i="3"/>
  <c r="W57" i="3"/>
  <c r="AB55" i="3"/>
  <c r="U55" i="3"/>
  <c r="Q46" i="3"/>
  <c r="Z43" i="3"/>
  <c r="Q43" i="3"/>
  <c r="E49" i="3"/>
  <c r="B49" i="3"/>
  <c r="B46" i="3"/>
  <c r="B44" i="3"/>
  <c r="I42" i="3"/>
  <c r="G42" i="3"/>
  <c r="B42" i="3"/>
  <c r="C5" i="3"/>
  <c r="C39" i="3"/>
  <c r="B39" i="3"/>
  <c r="W24" i="3"/>
  <c r="W23" i="3"/>
  <c r="U21" i="3"/>
  <c r="AB21" i="3"/>
  <c r="U19" i="3"/>
  <c r="Q12" i="3"/>
  <c r="Z9" i="3"/>
  <c r="Q9" i="3"/>
  <c r="J28" i="3"/>
  <c r="K23" i="3"/>
  <c r="K22" i="3"/>
  <c r="K21" i="3"/>
  <c r="K20" i="3"/>
  <c r="K19" i="3"/>
  <c r="J23" i="3"/>
  <c r="J22" i="3"/>
  <c r="J21" i="3"/>
  <c r="J20" i="3"/>
  <c r="J19" i="3"/>
  <c r="H23" i="3"/>
  <c r="H22" i="3"/>
  <c r="H21" i="3"/>
  <c r="H20" i="3"/>
  <c r="H19" i="3"/>
  <c r="C23" i="3"/>
  <c r="C22" i="3"/>
  <c r="C21" i="3"/>
  <c r="C20" i="3"/>
  <c r="C19" i="3"/>
  <c r="B23" i="3"/>
  <c r="B22" i="3"/>
  <c r="B21" i="3"/>
  <c r="B20" i="3"/>
  <c r="B19" i="3"/>
  <c r="B28" i="3"/>
  <c r="B27" i="3"/>
  <c r="B26" i="3"/>
  <c r="E15" i="3"/>
  <c r="B15" i="3"/>
  <c r="B12" i="3"/>
  <c r="B10" i="3"/>
  <c r="G8" i="3"/>
  <c r="B8" i="3"/>
  <c r="Q8" i="1"/>
  <c r="Q8" i="3" s="1"/>
  <c r="Q42" i="3" l="1"/>
  <c r="H15" i="1" l="1"/>
  <c r="H15" i="3" l="1"/>
  <c r="H49" i="3"/>
  <c r="AH2" i="1"/>
  <c r="AB2" i="1" s="1"/>
  <c r="AB2" i="3" l="1"/>
  <c r="AB36" i="3"/>
  <c r="B4" i="2"/>
  <c r="B3" i="2"/>
  <c r="B2" i="2"/>
  <c r="P22" i="3" l="1"/>
  <c r="P56" i="3"/>
  <c r="P54" i="3"/>
  <c r="P20" i="3"/>
  <c r="P21" i="3"/>
  <c r="P55" i="3"/>
  <c r="P57" i="3"/>
  <c r="P23" i="3"/>
  <c r="P53" i="3"/>
  <c r="P19" i="3"/>
  <c r="J25" i="1"/>
  <c r="M25" i="1" l="1"/>
  <c r="Q25" i="1" s="1"/>
  <c r="J26" i="1"/>
  <c r="J25" i="3"/>
  <c r="J59" i="3"/>
  <c r="M28" i="1"/>
  <c r="J27" i="1" l="1"/>
  <c r="J61" i="3" s="1"/>
  <c r="M28" i="3"/>
  <c r="M62" i="3"/>
  <c r="N39" i="3" s="1"/>
  <c r="J26" i="3"/>
  <c r="J60" i="3"/>
  <c r="M25" i="3"/>
  <c r="M59" i="3"/>
  <c r="N5" i="1"/>
  <c r="N5" i="3" s="1"/>
  <c r="M26" i="1" l="1"/>
  <c r="M27" i="1" s="1"/>
  <c r="Q25" i="3"/>
  <c r="Q59" i="3"/>
  <c r="J27" i="3"/>
  <c r="Q27" i="1" l="1"/>
  <c r="M60" i="3"/>
  <c r="M26" i="3"/>
  <c r="Q26" i="1"/>
  <c r="Q28" i="1" l="1"/>
  <c r="Q62" i="3" s="1"/>
  <c r="T39" i="3" s="1"/>
  <c r="Z39" i="3" s="1"/>
  <c r="Q26" i="3"/>
  <c r="Q60" i="3"/>
  <c r="Q27" i="3"/>
  <c r="Q61" i="3"/>
  <c r="M27" i="3"/>
  <c r="M61" i="3"/>
  <c r="Q28" i="3" l="1"/>
  <c r="T5" i="1"/>
  <c r="T5" i="3" s="1"/>
  <c r="Z5" i="1" l="1"/>
  <c r="Z5" i="3" s="1"/>
</calcChain>
</file>

<file path=xl/comments1.xml><?xml version="1.0" encoding="utf-8"?>
<comments xmlns="http://schemas.openxmlformats.org/spreadsheetml/2006/main">
  <authors>
    <author>panekyo</author>
  </authors>
  <commentList>
    <comment ref="B14" authorId="0" shapeId="0">
      <text>
        <r>
          <rPr>
            <sz val="9"/>
            <color indexed="12"/>
            <rFont val="MS P ゴシック"/>
            <family val="3"/>
            <charset val="128"/>
          </rPr>
          <t>受注金額・回収金額は、税抜きで入力して下さい。</t>
        </r>
      </text>
    </comment>
    <comment ref="B18" authorId="0" shapeId="0">
      <text>
        <r>
          <rPr>
            <sz val="9"/>
            <color indexed="81"/>
            <rFont val="MS P ゴシック"/>
            <family val="3"/>
            <charset val="128"/>
          </rPr>
          <t>日付を入れられる場合は日付を入れて下さい。
1か月分を纏めて請求すする場合は、〇月分と入力して構いません。</t>
        </r>
      </text>
    </comment>
    <comment ref="H18" authorId="0" shapeId="0">
      <text>
        <r>
          <rPr>
            <sz val="8"/>
            <color indexed="81"/>
            <rFont val="MS P ゴシック"/>
            <family val="3"/>
            <charset val="128"/>
          </rPr>
          <t>小数点以下がある場合は、小数点第2位を四捨五入します。</t>
        </r>
      </text>
    </comment>
    <comment ref="Q28" authorId="0" shapeId="0">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t>
        </r>
        <r>
          <rPr>
            <b/>
            <sz val="9"/>
            <color indexed="81"/>
            <rFont val="MS P ゴシック"/>
            <family val="3"/>
            <charset val="128"/>
          </rPr>
          <t>までに変更して下さい。</t>
        </r>
      </text>
    </comment>
  </commentList>
</comments>
</file>

<file path=xl/comments2.xml><?xml version="1.0" encoding="utf-8"?>
<comments xmlns="http://schemas.openxmlformats.org/spreadsheetml/2006/main">
  <authors>
    <author>panekyo</author>
  </authors>
  <commentList>
    <comment ref="B14" authorId="0" shapeId="0">
      <text>
        <r>
          <rPr>
            <b/>
            <sz val="9"/>
            <color indexed="81"/>
            <rFont val="MS P ゴシック"/>
            <family val="3"/>
            <charset val="128"/>
          </rPr>
          <t>受注金額・回収金額を税抜きで入力して下さい。</t>
        </r>
      </text>
    </comment>
    <comment ref="B18" authorId="0" shapeId="0">
      <text>
        <r>
          <rPr>
            <sz val="9"/>
            <color indexed="81"/>
            <rFont val="MS P ゴシック"/>
            <family val="3"/>
            <charset val="128"/>
          </rPr>
          <t>日付を入れられる場合は日付を入れて下さい。
1か月分を纏めて請求すする場合は、〇月分と入力して構いません。</t>
        </r>
      </text>
    </comment>
    <comment ref="H18" authorId="0" shapeId="0">
      <text>
        <r>
          <rPr>
            <sz val="8"/>
            <color indexed="81"/>
            <rFont val="MS P ゴシック"/>
            <family val="3"/>
            <charset val="128"/>
          </rPr>
          <t>小数点以下がある場合は、小数点第2位を四捨五入します。</t>
        </r>
      </text>
    </comment>
    <comment ref="Q28" authorId="0" shapeId="0">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t>
        </r>
        <r>
          <rPr>
            <b/>
            <sz val="9"/>
            <color indexed="81"/>
            <rFont val="MS P ゴシック"/>
            <family val="3"/>
            <charset val="128"/>
          </rPr>
          <t>までに変更して下さい。</t>
        </r>
      </text>
    </comment>
  </commentList>
</comments>
</file>

<file path=xl/sharedStrings.xml><?xml version="1.0" encoding="utf-8"?>
<sst xmlns="http://schemas.openxmlformats.org/spreadsheetml/2006/main" count="202" uniqueCount="85">
  <si>
    <t>請求日</t>
  </si>
  <si>
    <t>工事コード</t>
  </si>
  <si>
    <t>発注No</t>
  </si>
  <si>
    <t>請求者名</t>
  </si>
  <si>
    <t>請求内容</t>
  </si>
  <si>
    <t>数量</t>
  </si>
  <si>
    <t>単位</t>
  </si>
  <si>
    <t>単価</t>
  </si>
  <si>
    <t>金額</t>
  </si>
  <si>
    <t>会社名</t>
  </si>
  <si>
    <t>代表者名</t>
  </si>
  <si>
    <t>税率</t>
    <rPh sb="0" eb="2">
      <t>ゼイリツ</t>
    </rPh>
    <phoneticPr fontId="2"/>
  </si>
  <si>
    <t>現場名（施工物件名）</t>
    <rPh sb="0" eb="2">
      <t>ゲンバ</t>
    </rPh>
    <rPh sb="2" eb="3">
      <t>メイ</t>
    </rPh>
    <rPh sb="4" eb="6">
      <t>セコウ</t>
    </rPh>
    <rPh sb="6" eb="8">
      <t>ブッケン</t>
    </rPh>
    <rPh sb="8" eb="9">
      <t>メイ</t>
    </rPh>
    <phoneticPr fontId="2"/>
  </si>
  <si>
    <t>請求者CD</t>
    <phoneticPr fontId="2"/>
  </si>
  <si>
    <t>当月出来高</t>
    <rPh sb="0" eb="2">
      <t>トウゲツ</t>
    </rPh>
    <rPh sb="2" eb="5">
      <t>デキダカ</t>
    </rPh>
    <phoneticPr fontId="2"/>
  </si>
  <si>
    <t>当月請求金額（税込）</t>
    <rPh sb="0" eb="2">
      <t>トウゲツ</t>
    </rPh>
    <rPh sb="2" eb="6">
      <t>セイキュウキンガク</t>
    </rPh>
    <rPh sb="7" eb="9">
      <t>ゼイコ</t>
    </rPh>
    <phoneticPr fontId="2"/>
  </si>
  <si>
    <t>伝票No</t>
    <rPh sb="0" eb="2">
      <t>デンピョウ</t>
    </rPh>
    <phoneticPr fontId="2"/>
  </si>
  <si>
    <t>合計</t>
    <rPh sb="0" eb="2">
      <t>ゴウケイ</t>
    </rPh>
    <phoneticPr fontId="2"/>
  </si>
  <si>
    <t>備考欄</t>
    <rPh sb="0" eb="2">
      <t>ビコウ</t>
    </rPh>
    <rPh sb="2" eb="3">
      <t>ラン</t>
    </rPh>
    <phoneticPr fontId="2"/>
  </si>
  <si>
    <t>取引金額</t>
    <rPh sb="0" eb="2">
      <t>トリヒキ</t>
    </rPh>
    <rPh sb="2" eb="4">
      <t>キンガク</t>
    </rPh>
    <phoneticPr fontId="2"/>
  </si>
  <si>
    <t>郵便番号</t>
    <rPh sb="0" eb="2">
      <t>ユウビン</t>
    </rPh>
    <rPh sb="2" eb="4">
      <t>バンゴウ</t>
    </rPh>
    <phoneticPr fontId="2"/>
  </si>
  <si>
    <t>電話番号</t>
    <rPh sb="0" eb="2">
      <t>デンワ</t>
    </rPh>
    <rPh sb="2" eb="4">
      <t>バンゴウ</t>
    </rPh>
    <phoneticPr fontId="2"/>
  </si>
  <si>
    <t>請求者情報</t>
    <rPh sb="0" eb="2">
      <t>セイキュウ</t>
    </rPh>
    <rPh sb="2" eb="3">
      <t>シャ</t>
    </rPh>
    <rPh sb="3" eb="5">
      <t>ジョウホウ</t>
    </rPh>
    <phoneticPr fontId="2"/>
  </si>
  <si>
    <t>請求明細　</t>
    <rPh sb="0" eb="2">
      <t>セイキュウ</t>
    </rPh>
    <rPh sb="2" eb="4">
      <t>メイサイ</t>
    </rPh>
    <phoneticPr fontId="2"/>
  </si>
  <si>
    <t>口座
名義</t>
    <rPh sb="0" eb="2">
      <t>コウザ</t>
    </rPh>
    <rPh sb="3" eb="5">
      <t>メイギ</t>
    </rPh>
    <phoneticPr fontId="2"/>
  </si>
  <si>
    <t>印</t>
    <rPh sb="0" eb="1">
      <t>イン</t>
    </rPh>
    <phoneticPr fontId="2"/>
  </si>
  <si>
    <t>締め月</t>
    <rPh sb="0" eb="1">
      <t>シ</t>
    </rPh>
    <rPh sb="2" eb="3">
      <t>ツキ</t>
    </rPh>
    <phoneticPr fontId="19"/>
  </si>
  <si>
    <t>※日付欄及び請求内容は入力必須
　１カ月分をまとめて請求する場合は日付欄に「○月分」と入力する</t>
    <rPh sb="4" eb="5">
      <t>オヨ</t>
    </rPh>
    <rPh sb="6" eb="8">
      <t>セイキュウ</t>
    </rPh>
    <rPh sb="8" eb="10">
      <t>ナイヨウ</t>
    </rPh>
    <rPh sb="11" eb="13">
      <t>ニュウリョク</t>
    </rPh>
    <rPh sb="13" eb="15">
      <t>ヒッス</t>
    </rPh>
    <rPh sb="19" eb="20">
      <t>ゲツ</t>
    </rPh>
    <rPh sb="20" eb="21">
      <t>ブン</t>
    </rPh>
    <rPh sb="33" eb="35">
      <t>ヒヅケ</t>
    </rPh>
    <rPh sb="35" eb="36">
      <t>ラン</t>
    </rPh>
    <phoneticPr fontId="2"/>
  </si>
  <si>
    <t>貴社取引銀行情報</t>
    <rPh sb="6" eb="8">
      <t>ジョウホウ</t>
    </rPh>
    <phoneticPr fontId="2"/>
  </si>
  <si>
    <t>ＧＣ名</t>
  </si>
  <si>
    <t>ＧＣ名</t>
    <rPh sb="2" eb="3">
      <t>メイ</t>
    </rPh>
    <phoneticPr fontId="2"/>
  </si>
  <si>
    <t>銀行</t>
    <rPh sb="0" eb="2">
      <t>ギンコウ</t>
    </rPh>
    <phoneticPr fontId="2"/>
  </si>
  <si>
    <t>支店</t>
    <rPh sb="0" eb="2">
      <t>シテン</t>
    </rPh>
    <phoneticPr fontId="2"/>
  </si>
  <si>
    <t>口座番号</t>
    <rPh sb="0" eb="2">
      <t>コウザ</t>
    </rPh>
    <rPh sb="2" eb="4">
      <t>バンゴウ</t>
    </rPh>
    <phoneticPr fontId="2"/>
  </si>
  <si>
    <t>口座種類</t>
    <rPh sb="0" eb="2">
      <t>コウザ</t>
    </rPh>
    <rPh sb="2" eb="4">
      <t>シュルイ</t>
    </rPh>
    <phoneticPr fontId="2"/>
  </si>
  <si>
    <t>支払指定口座情報</t>
    <rPh sb="0" eb="2">
      <t>シハライ</t>
    </rPh>
    <rPh sb="2" eb="4">
      <t>シテイ</t>
    </rPh>
    <rPh sb="4" eb="6">
      <t>コウザ</t>
    </rPh>
    <rPh sb="6" eb="8">
      <t>ジョウホウ</t>
    </rPh>
    <phoneticPr fontId="2"/>
  </si>
  <si>
    <t>住　所</t>
    <rPh sb="0" eb="1">
      <t>ジュウ</t>
    </rPh>
    <rPh sb="2" eb="3">
      <t>ショ</t>
    </rPh>
    <phoneticPr fontId="2"/>
  </si>
  <si>
    <t>現場名（施工物件名）</t>
  </si>
  <si>
    <t>郵便番号</t>
  </si>
  <si>
    <t>電話番号</t>
  </si>
  <si>
    <t>備考欄</t>
  </si>
  <si>
    <t>税率</t>
  </si>
  <si>
    <t>取引金額</t>
  </si>
  <si>
    <t>消費税</t>
  </si>
  <si>
    <t>施工請求書</t>
    <phoneticPr fontId="2"/>
  </si>
  <si>
    <t>消費税相当額</t>
    <rPh sb="0" eb="3">
      <t>ショウヒゼイ</t>
    </rPh>
    <rPh sb="3" eb="5">
      <t>ソウトウ</t>
    </rPh>
    <rPh sb="5" eb="6">
      <t>ガク</t>
    </rPh>
    <phoneticPr fontId="2"/>
  </si>
  <si>
    <t>消費税相当</t>
    <rPh sb="0" eb="3">
      <t>ショウヒゼイ</t>
    </rPh>
    <rPh sb="3" eb="5">
      <t>ソウトウ</t>
    </rPh>
    <phoneticPr fontId="2"/>
  </si>
  <si>
    <t>免税事業者・未登録事業者</t>
    <rPh sb="0" eb="2">
      <t>メンゼイ</t>
    </rPh>
    <rPh sb="2" eb="5">
      <t>ジギョウシャ</t>
    </rPh>
    <rPh sb="6" eb="9">
      <t>ミトウロク</t>
    </rPh>
    <rPh sb="9" eb="12">
      <t>ジギョウシャ</t>
    </rPh>
    <phoneticPr fontId="2"/>
  </si>
  <si>
    <t>施工請求書（控）</t>
    <rPh sb="6" eb="7">
      <t>ヒカ</t>
    </rPh>
    <phoneticPr fontId="2"/>
  </si>
  <si>
    <t>印不要</t>
    <rPh sb="1" eb="3">
      <t>フヨウ</t>
    </rPh>
    <phoneticPr fontId="2"/>
  </si>
  <si>
    <t>当月請求金額（込）</t>
    <rPh sb="0" eb="2">
      <t>トウゲツ</t>
    </rPh>
    <rPh sb="2" eb="6">
      <t>セイキュウキンガク</t>
    </rPh>
    <rPh sb="7" eb="8">
      <t>コミ</t>
    </rPh>
    <phoneticPr fontId="2"/>
  </si>
  <si>
    <t>小数処理</t>
  </si>
  <si>
    <t>住　　所</t>
    <rPh sb="0" eb="1">
      <t>ジュウ</t>
    </rPh>
    <rPh sb="3" eb="4">
      <t>ショ</t>
    </rPh>
    <phoneticPr fontId="2"/>
  </si>
  <si>
    <t>会 社 名</t>
    <phoneticPr fontId="2"/>
  </si>
  <si>
    <t>取引日</t>
    <rPh sb="0" eb="3">
      <t>トリヒキビ</t>
    </rPh>
    <phoneticPr fontId="2"/>
  </si>
  <si>
    <t>貴社自由使用欄</t>
    <rPh sb="0" eb="2">
      <t>キシャ</t>
    </rPh>
    <rPh sb="2" eb="4">
      <t>ジユウ</t>
    </rPh>
    <rPh sb="4" eb="6">
      <t>シヨウ</t>
    </rPh>
    <rPh sb="6" eb="7">
      <t>ラン</t>
    </rPh>
    <phoneticPr fontId="2"/>
  </si>
  <si>
    <t>施工工事管理表</t>
    <rPh sb="0" eb="2">
      <t>セコウ</t>
    </rPh>
    <rPh sb="2" eb="4">
      <t>コウジ</t>
    </rPh>
    <rPh sb="4" eb="7">
      <t>カンリヒョウ</t>
    </rPh>
    <phoneticPr fontId="2"/>
  </si>
  <si>
    <t>※請求明細の必須入力項目</t>
    <rPh sb="1" eb="3">
      <t>セイキュウ</t>
    </rPh>
    <rPh sb="3" eb="5">
      <t>メイサイ</t>
    </rPh>
    <rPh sb="6" eb="8">
      <t>ヒッス</t>
    </rPh>
    <rPh sb="8" eb="10">
      <t>ニュウリョク</t>
    </rPh>
    <rPh sb="10" eb="12">
      <t>コウモク</t>
    </rPh>
    <phoneticPr fontId="2"/>
  </si>
  <si>
    <t>②請求内容</t>
    <rPh sb="1" eb="3">
      <t>セイキュウ</t>
    </rPh>
    <rPh sb="3" eb="5">
      <t>ナイヨウ</t>
    </rPh>
    <phoneticPr fontId="2"/>
  </si>
  <si>
    <t>③数量</t>
    <rPh sb="1" eb="3">
      <t>スウリョウ</t>
    </rPh>
    <phoneticPr fontId="2"/>
  </si>
  <si>
    <t>④単価</t>
    <rPh sb="1" eb="3">
      <t>タンカ</t>
    </rPh>
    <phoneticPr fontId="2"/>
  </si>
  <si>
    <t>上記の項目が全て入力されないと金額は表示されません</t>
    <rPh sb="0" eb="2">
      <t>ジョウキ</t>
    </rPh>
    <rPh sb="3" eb="5">
      <t>コウモク</t>
    </rPh>
    <rPh sb="6" eb="7">
      <t>スベ</t>
    </rPh>
    <rPh sb="8" eb="10">
      <t>ニュウリョク</t>
    </rPh>
    <rPh sb="15" eb="17">
      <t>キンガク</t>
    </rPh>
    <rPh sb="18" eb="20">
      <t>ヒョウジ</t>
    </rPh>
    <phoneticPr fontId="2"/>
  </si>
  <si>
    <t>※消費税率を入力しないと消費税が対象外となりますので消費税は計算されません。</t>
    <rPh sb="1" eb="4">
      <t>ショウヒゼイ</t>
    </rPh>
    <rPh sb="4" eb="5">
      <t>リツ</t>
    </rPh>
    <rPh sb="6" eb="8">
      <t>ニュウリョク</t>
    </rPh>
    <rPh sb="12" eb="15">
      <t>ショウヒゼイ</t>
    </rPh>
    <rPh sb="16" eb="19">
      <t>タイショウガイ</t>
    </rPh>
    <rPh sb="26" eb="29">
      <t>ショウヒゼイ</t>
    </rPh>
    <rPh sb="30" eb="32">
      <t>ケイサン</t>
    </rPh>
    <phoneticPr fontId="2"/>
  </si>
  <si>
    <t>①取引日</t>
    <rPh sb="1" eb="4">
      <t>トリヒキビ</t>
    </rPh>
    <phoneticPr fontId="2"/>
  </si>
  <si>
    <t>受注金額(税抜)</t>
    <rPh sb="0" eb="2">
      <t>ジュチュウ</t>
    </rPh>
    <rPh sb="2" eb="4">
      <t>キンガク</t>
    </rPh>
    <rPh sb="5" eb="7">
      <t>ゼイヌキ</t>
    </rPh>
    <phoneticPr fontId="2"/>
  </si>
  <si>
    <t>前月迄の回収金額</t>
    <rPh sb="0" eb="2">
      <t>ゼンゲツ</t>
    </rPh>
    <rPh sb="2" eb="3">
      <t>マデ</t>
    </rPh>
    <rPh sb="4" eb="6">
      <t>カイシュウ</t>
    </rPh>
    <rPh sb="6" eb="8">
      <t>キンガク</t>
    </rPh>
    <phoneticPr fontId="2"/>
  </si>
  <si>
    <t>受注残高(税抜)</t>
    <rPh sb="0" eb="2">
      <t>ジュチュウ</t>
    </rPh>
    <rPh sb="2" eb="4">
      <t>ザンダカ</t>
    </rPh>
    <rPh sb="5" eb="7">
      <t>ゼイヌ</t>
    </rPh>
    <phoneticPr fontId="2"/>
  </si>
  <si>
    <t>発注金額(税抜)</t>
    <rPh sb="0" eb="2">
      <t>ハッチュウ</t>
    </rPh>
    <rPh sb="2" eb="4">
      <t>キンガク</t>
    </rPh>
    <phoneticPr fontId="2"/>
  </si>
  <si>
    <t>前月迄の支払金額</t>
    <rPh sb="0" eb="2">
      <t>ゼンゲツ</t>
    </rPh>
    <rPh sb="2" eb="3">
      <t>マデ</t>
    </rPh>
    <rPh sb="4" eb="6">
      <t>シハライ</t>
    </rPh>
    <rPh sb="6" eb="8">
      <t>キンガク</t>
    </rPh>
    <phoneticPr fontId="2"/>
  </si>
  <si>
    <t>発注納入残高(税抜)</t>
    <rPh sb="0" eb="4">
      <t>ハッチュウノウニュウ</t>
    </rPh>
    <rPh sb="4" eb="6">
      <t>ザンダカ</t>
    </rPh>
    <rPh sb="7" eb="9">
      <t>ゼイヌ</t>
    </rPh>
    <phoneticPr fontId="2"/>
  </si>
  <si>
    <t>09-1254</t>
    <phoneticPr fontId="2"/>
  </si>
  <si>
    <t>03-3945-2312</t>
    <phoneticPr fontId="2"/>
  </si>
  <si>
    <t>山本　三郎</t>
    <rPh sb="0" eb="2">
      <t>ヤマモト</t>
    </rPh>
    <rPh sb="3" eb="5">
      <t>サブロウ</t>
    </rPh>
    <phoneticPr fontId="2"/>
  </si>
  <si>
    <t>手直し</t>
    <rPh sb="0" eb="2">
      <t>テナオ</t>
    </rPh>
    <phoneticPr fontId="2"/>
  </si>
  <si>
    <t>人工</t>
    <rPh sb="0" eb="2">
      <t>ニンク</t>
    </rPh>
    <phoneticPr fontId="2"/>
  </si>
  <si>
    <t>高速代</t>
    <rPh sb="0" eb="2">
      <t>コウソク</t>
    </rPh>
    <rPh sb="2" eb="3">
      <t>ダイ</t>
    </rPh>
    <phoneticPr fontId="2"/>
  </si>
  <si>
    <t>式</t>
    <rPh sb="0" eb="1">
      <t>シキ</t>
    </rPh>
    <phoneticPr fontId="2"/>
  </si>
  <si>
    <t>三井住友</t>
    <rPh sb="0" eb="2">
      <t>ミツイ</t>
    </rPh>
    <rPh sb="2" eb="4">
      <t>スミトモ</t>
    </rPh>
    <phoneticPr fontId="2"/>
  </si>
  <si>
    <t>池袋</t>
    <rPh sb="0" eb="2">
      <t>イケブクロ</t>
    </rPh>
    <phoneticPr fontId="2"/>
  </si>
  <si>
    <t>ﾔﾏﾓﾄ ｻﾌﾞﾛｳ</t>
    <phoneticPr fontId="2"/>
  </si>
  <si>
    <t>〇〇マンション新築工事</t>
    <rPh sb="7" eb="9">
      <t>シンチク</t>
    </rPh>
    <rPh sb="9" eb="11">
      <t>コウジ</t>
    </rPh>
    <phoneticPr fontId="2"/>
  </si>
  <si>
    <t>□□・△△建設株式会社</t>
    <rPh sb="5" eb="7">
      <t>ケンセツ</t>
    </rPh>
    <rPh sb="7" eb="11">
      <t>カブシキカイシャ</t>
    </rPh>
    <phoneticPr fontId="2"/>
  </si>
  <si>
    <t>東京都新宿区新宿1丁目１０－９</t>
    <rPh sb="0" eb="3">
      <t>トウキョウト</t>
    </rPh>
    <rPh sb="3" eb="6">
      <t>シンジュクク</t>
    </rPh>
    <rPh sb="6" eb="8">
      <t>シンジュク</t>
    </rPh>
    <rPh sb="9" eb="11">
      <t>チョウメ</t>
    </rPh>
    <phoneticPr fontId="2"/>
  </si>
  <si>
    <t>　□□□ビル　4階　401号</t>
    <rPh sb="8" eb="9">
      <t>カイ</t>
    </rPh>
    <rPh sb="13" eb="14">
      <t>ゴウ</t>
    </rPh>
    <phoneticPr fontId="2"/>
  </si>
  <si>
    <t>法人の場合は社印　個人事業主の場合は代表印又は代表者個人の印を押印</t>
    <rPh sb="0" eb="2">
      <t>ホウジン</t>
    </rPh>
    <rPh sb="3" eb="5">
      <t>バアイ</t>
    </rPh>
    <rPh sb="6" eb="8">
      <t>シャイン</t>
    </rPh>
    <rPh sb="9" eb="11">
      <t>コジン</t>
    </rPh>
    <rPh sb="11" eb="14">
      <t>ジギョウヌシ</t>
    </rPh>
    <rPh sb="15" eb="17">
      <t>バアイ</t>
    </rPh>
    <rPh sb="18" eb="20">
      <t>ダイヒョウ</t>
    </rPh>
    <rPh sb="20" eb="21">
      <t>イン</t>
    </rPh>
    <rPh sb="21" eb="22">
      <t>マタ</t>
    </rPh>
    <rPh sb="23" eb="26">
      <t>ダイヒョウシャ</t>
    </rPh>
    <rPh sb="26" eb="28">
      <t>コジン</t>
    </rPh>
    <rPh sb="29" eb="30">
      <t>イン</t>
    </rPh>
    <rPh sb="31" eb="33">
      <t>オウイン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</si>
</sst>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General\%"/>
    <numFmt numFmtId="177" formatCode="#,##0;[Red]\▲#,##0"/>
    <numFmt numFmtId="178" formatCode="General\%&quot;対&quot;&quot;象&quot;"/>
    <numFmt numFmtId="179" formatCode="\T\ 0\-000\-000\-000\-000"/>
    <numFmt numFmtId="180" formatCode="&quot;〒&quot;\ 0000\-000"/>
    <numFmt numFmtId="181" formatCode="00\-0000"/>
    <numFmt numFmtId="182" formatCode="#,##0.000;[Red]\-#,##0.000"/>
    <numFmt numFmtId="183" formatCode="0.0"/>
    <numFmt numFmtId="184" formatCode="yy/mm/dd"/>
    <numFmt numFmtId="185" formatCode="[$-411]ggge&quot;年&quot;mm&quot;月&quot;dd&quot;日&quot;"/>
    <numFmt numFmtId="186" formatCode="0000\-000"/>
    <numFmt numFmtId="187" formatCode="&quot;〒&quot;\ 000\-0000"/>
    <numFmt numFmtId="188" formatCode="0000000"/>
    <numFmt numFmtId="189" formatCode="0000"/>
  </numFmts>
  <fonts count="41">
    <font>
      <sz val="11"/>
      <color theme="1"/>
      <name val="ＭＳ ゴシック"/>
      <family val="2"/>
      <charset val="128"/>
    </font>
    <font>
      <sz val="11"/>
      <color theme="1"/>
      <name val="ＭＳ ゴシック"/>
      <family val="2"/>
      <charset val="128"/>
    </font>
    <font>
      <sz val="6"/>
      <name val="ＭＳ ゴシック"/>
      <family val="2"/>
      <charset val="128"/>
    </font>
    <font>
      <b/>
      <sz val="11"/>
      <color rgb="FF000000"/>
      <name val="ＭＳ Ｐゴシック"/>
      <family val="3"/>
      <charset val="128"/>
    </font>
    <font>
      <sz val="11"/>
      <color rgb="FF000000"/>
      <name val="ＭＳ Ｐゴシック"/>
      <family val="3"/>
      <charset val="128"/>
    </font>
    <font>
      <sz val="9"/>
      <color rgb="FF000000"/>
      <name val="ＭＳ Ｐゴシック"/>
      <family val="3"/>
      <charset val="128"/>
    </font>
    <font>
      <sz val="11"/>
      <color theme="1"/>
      <name val="ＭＳ Ｐゴシック"/>
      <family val="3"/>
      <charset val="128"/>
    </font>
    <font>
      <sz val="10"/>
      <color rgb="FF000000"/>
      <name val="ＭＳ Ｐゴシック"/>
      <family val="3"/>
      <charset val="128"/>
    </font>
    <font>
      <b/>
      <sz val="10"/>
      <color theme="1"/>
      <name val="ＭＳ Ｐゴシック"/>
      <family val="3"/>
      <charset val="128"/>
    </font>
    <font>
      <b/>
      <sz val="14"/>
      <color rgb="FF000000"/>
      <name val="ＭＳ Ｐゴシック"/>
      <family val="3"/>
      <charset val="128"/>
    </font>
    <font>
      <b/>
      <sz val="14"/>
      <color theme="1"/>
      <name val="ＭＳ Ｐゴシック"/>
      <family val="3"/>
      <charset val="128"/>
    </font>
    <font>
      <b/>
      <sz val="12"/>
      <color rgb="FF000000"/>
      <name val="ＭＳ Ｐゴシック"/>
      <family val="3"/>
      <charset val="128"/>
    </font>
    <font>
      <sz val="9"/>
      <color rgb="FF000000"/>
      <name val="MS UI Gothic"/>
      <family val="3"/>
      <charset val="128"/>
    </font>
    <font>
      <sz val="9"/>
      <color theme="1"/>
      <name val="ＭＳ Ｐゴシック"/>
      <family val="3"/>
      <charset val="128"/>
    </font>
    <font>
      <sz val="10"/>
      <color theme="1"/>
      <name val="ＭＳ ゴシック"/>
      <family val="3"/>
      <charset val="128"/>
    </font>
    <font>
      <sz val="10"/>
      <color theme="1"/>
      <name val="ＭＳ Ｐゴシック"/>
      <family val="3"/>
      <charset val="128"/>
    </font>
    <font>
      <sz val="8"/>
      <color theme="1"/>
      <name val="ＭＳ Ｐゴシック"/>
      <family val="3"/>
      <charset val="128"/>
    </font>
    <font>
      <sz val="8"/>
      <color rgb="FFFF0000"/>
      <name val="ＭＳ ゴシック"/>
      <family val="3"/>
      <charset val="128"/>
    </font>
    <font>
      <sz val="9"/>
      <color rgb="FF000000"/>
      <name val="ＭＳ ゴシック"/>
      <family val="3"/>
      <charset val="128"/>
    </font>
    <font>
      <sz val="6"/>
      <name val="ＭＳ 明朝"/>
      <family val="2"/>
      <charset val="128"/>
    </font>
    <font>
      <sz val="12"/>
      <color rgb="FF000000"/>
      <name val="ＭＳ Ｐゴシック"/>
      <family val="3"/>
      <charset val="128"/>
    </font>
    <font>
      <sz val="12"/>
      <color theme="1"/>
      <name val="ＭＳ Ｐゴシック"/>
      <family val="3"/>
      <charset val="128"/>
    </font>
    <font>
      <u/>
      <sz val="11"/>
      <color theme="1"/>
      <name val="ＭＳ Ｐゴシック"/>
      <family val="3"/>
      <charset val="128"/>
    </font>
    <font>
      <sz val="11"/>
      <color theme="1"/>
      <name val="ＭＳ ゴシック"/>
      <family val="3"/>
      <charset val="128"/>
    </font>
    <font>
      <sz val="10"/>
      <color theme="2" tint="-0.249977111117893"/>
      <name val="ＭＳ Ｐゴシック"/>
      <family val="3"/>
      <charset val="128"/>
    </font>
    <font>
      <b/>
      <sz val="9"/>
      <color indexed="81"/>
      <name val="MS P ゴシック"/>
      <family val="3"/>
      <charset val="128"/>
    </font>
    <font>
      <b/>
      <sz val="9"/>
      <color indexed="10"/>
      <name val="MS P ゴシック"/>
      <family val="3"/>
      <charset val="128"/>
    </font>
    <font>
      <b/>
      <sz val="9"/>
      <color indexed="39"/>
      <name val="MS P ゴシック"/>
      <family val="3"/>
      <charset val="128"/>
    </font>
    <font>
      <sz val="8"/>
      <color rgb="FFFF0000"/>
      <name val="ＭＳ Ｐゴシック"/>
      <family val="3"/>
      <charset val="128"/>
    </font>
    <font>
      <sz val="10.5"/>
      <color rgb="FF000000"/>
      <name val="ＭＳ Ｐゴシック"/>
      <family val="3"/>
      <charset val="128"/>
    </font>
    <font>
      <sz val="10.5"/>
      <color theme="1"/>
      <name val="ＭＳ Ｐゴシック"/>
      <family val="3"/>
      <charset val="128"/>
    </font>
    <font>
      <sz val="10"/>
      <color theme="0" tint="-0.34998626667073579"/>
      <name val="ＭＳ Ｐゴシック"/>
      <family val="3"/>
      <charset val="128"/>
    </font>
    <font>
      <sz val="9"/>
      <color theme="1"/>
      <name val="ＭＳ ゴシック"/>
      <family val="3"/>
      <charset val="128"/>
    </font>
    <font>
      <sz val="10"/>
      <color rgb="FF000000"/>
      <name val="ＭＳ ゴシック"/>
      <family val="3"/>
      <charset val="128"/>
    </font>
    <font>
      <sz val="11"/>
      <color rgb="FFFF0000"/>
      <name val="ＭＳ Ｐゴシック"/>
      <family val="3"/>
      <charset val="128"/>
    </font>
    <font>
      <sz val="10"/>
      <color theme="0" tint="-0.14999847407452621"/>
      <name val="ＭＳ Ｐゴシック"/>
      <family val="3"/>
      <charset val="128"/>
    </font>
    <font>
      <sz val="11"/>
      <color rgb="FF0000FF"/>
      <name val="ＭＳ Ｐゴシック"/>
      <family val="3"/>
      <charset val="128"/>
    </font>
    <font>
      <sz val="9"/>
      <color theme="1"/>
      <name val="ＭＳ ゴシック"/>
      <family val="2"/>
      <charset val="128"/>
    </font>
    <font>
      <sz val="9"/>
      <color indexed="81"/>
      <name val="MS P ゴシック"/>
      <family val="3"/>
      <charset val="128"/>
    </font>
    <font>
      <sz val="9"/>
      <color indexed="12"/>
      <name val="MS P ゴシック"/>
      <family val="3"/>
      <charset val="128"/>
    </font>
    <font>
      <sz val="8"/>
      <color indexed="81"/>
      <name val="MS P ゴシック"/>
      <family val="3"/>
      <charset val="128"/>
    </font>
  </fonts>
  <fills count="12">
    <fill>
      <patternFill patternType="none"/>
    </fill>
    <fill>
      <patternFill patternType="gray125"/>
    </fill>
    <fill>
      <patternFill patternType="solid">
        <fgColor rgb="FFCCFFFF"/>
        <bgColor rgb="FF000000"/>
      </patternFill>
    </fill>
    <fill>
      <patternFill patternType="solid">
        <fgColor rgb="FFCCFFFF"/>
        <bgColor indexed="64"/>
      </patternFill>
    </fill>
    <fill>
      <patternFill patternType="solid">
        <fgColor theme="0"/>
        <bgColor indexed="64"/>
      </patternFill>
    </fill>
    <fill>
      <patternFill patternType="solid">
        <fgColor theme="0"/>
        <bgColor rgb="FF000000"/>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top/>
      <bottom style="dashDotDot">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6">
    <xf numFmtId="0" fontId="0" fillId="0" borderId="0" xfId="0">
      <alignment vertical="center"/>
    </xf>
    <xf numFmtId="0" fontId="4" fillId="4" borderId="0" xfId="0" applyFont="1" applyFill="1">
      <alignment vertical="center"/>
    </xf>
    <xf numFmtId="0" fontId="6" fillId="4" borderId="0" xfId="0" applyFont="1" applyFill="1">
      <alignment vertical="center"/>
    </xf>
    <xf numFmtId="0" fontId="5" fillId="4" borderId="3" xfId="0" applyFont="1" applyFill="1" applyBorder="1" applyAlignment="1">
      <alignment horizontal="center" vertical="center"/>
    </xf>
    <xf numFmtId="0" fontId="3" fillId="4" borderId="0" xfId="0" applyFont="1" applyFill="1" applyAlignment="1">
      <alignment horizontal="center" vertical="center"/>
    </xf>
    <xf numFmtId="0" fontId="5" fillId="4" borderId="0" xfId="0" applyFont="1" applyFill="1">
      <alignment vertical="center"/>
    </xf>
    <xf numFmtId="0" fontId="5" fillId="4" borderId="0" xfId="0" applyFont="1" applyFill="1" applyAlignment="1">
      <alignment horizontal="center" vertical="center"/>
    </xf>
    <xf numFmtId="0" fontId="5" fillId="7" borderId="21" xfId="0" applyFont="1" applyFill="1" applyBorder="1" applyAlignment="1">
      <alignment horizontal="center" vertical="center"/>
    </xf>
    <xf numFmtId="0" fontId="13" fillId="4" borderId="0" xfId="0" applyFont="1" applyFill="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16" fillId="4" borderId="0" xfId="0" applyFont="1" applyFill="1" applyAlignment="1">
      <alignment vertical="center" wrapText="1"/>
    </xf>
    <xf numFmtId="0" fontId="7" fillId="4" borderId="0" xfId="0" applyFont="1" applyFill="1" applyAlignment="1">
      <alignment horizontal="center" vertical="center" wrapText="1"/>
    </xf>
    <xf numFmtId="0" fontId="15" fillId="4" borderId="0" xfId="0" applyFont="1" applyFill="1">
      <alignment vertical="center"/>
    </xf>
    <xf numFmtId="0" fontId="13" fillId="4" borderId="0" xfId="0" applyFont="1" applyFill="1" applyAlignment="1">
      <alignment horizontal="left" vertical="center"/>
    </xf>
    <xf numFmtId="0" fontId="7" fillId="4" borderId="0" xfId="0" applyFont="1" applyFill="1" applyAlignment="1">
      <alignment horizontal="left" vertical="center"/>
    </xf>
    <xf numFmtId="0" fontId="4" fillId="2" borderId="13" xfId="0" applyFont="1" applyFill="1" applyBorder="1" applyAlignment="1" applyProtection="1">
      <alignment horizontal="center" vertical="center"/>
      <protection locked="0"/>
    </xf>
    <xf numFmtId="0" fontId="6" fillId="4" borderId="0" xfId="0" applyFont="1" applyFill="1" applyProtection="1">
      <alignment vertical="center"/>
      <protection locked="0"/>
    </xf>
    <xf numFmtId="0" fontId="5" fillId="3" borderId="3" xfId="0" applyFont="1" applyFill="1" applyBorder="1" applyAlignment="1">
      <alignment horizontal="center" vertical="center"/>
    </xf>
    <xf numFmtId="0" fontId="6" fillId="4" borderId="55" xfId="0" applyFont="1" applyFill="1" applyBorder="1">
      <alignment vertical="center"/>
    </xf>
    <xf numFmtId="0" fontId="5" fillId="3" borderId="21" xfId="0" applyFont="1" applyFill="1" applyBorder="1" applyAlignment="1">
      <alignment horizontal="center" vertical="center"/>
    </xf>
    <xf numFmtId="182" fontId="6" fillId="4" borderId="0" xfId="1" applyNumberFormat="1" applyFont="1" applyFill="1">
      <alignment vertical="center"/>
    </xf>
    <xf numFmtId="0" fontId="7" fillId="2" borderId="6"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56" fontId="5" fillId="0" borderId="6" xfId="0" applyNumberFormat="1" applyFont="1" applyBorder="1" applyAlignment="1">
      <alignment horizontal="center" vertical="center"/>
    </xf>
    <xf numFmtId="56" fontId="5" fillId="0" borderId="27" xfId="0" applyNumberFormat="1" applyFont="1" applyBorder="1" applyAlignment="1">
      <alignment horizontal="center" vertical="center"/>
    </xf>
    <xf numFmtId="56" fontId="5" fillId="0" borderId="30" xfId="0" applyNumberFormat="1" applyFont="1" applyBorder="1" applyAlignment="1">
      <alignment horizontal="center" vertical="center"/>
    </xf>
    <xf numFmtId="0" fontId="5" fillId="0" borderId="6"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6" fillId="4" borderId="0" xfId="0" applyFont="1" applyFill="1" applyAlignment="1">
      <alignment horizontal="right" vertical="center"/>
    </xf>
    <xf numFmtId="0" fontId="5" fillId="4" borderId="0" xfId="0" applyFont="1" applyFill="1" applyAlignment="1">
      <alignment horizontal="right" vertical="center"/>
    </xf>
    <xf numFmtId="0" fontId="4" fillId="4" borderId="0" xfId="0" applyFont="1" applyFill="1" applyAlignment="1">
      <alignment horizontal="right" vertical="center"/>
    </xf>
    <xf numFmtId="0" fontId="34" fillId="4" borderId="0" xfId="0" applyFont="1" applyFill="1">
      <alignment vertical="center"/>
    </xf>
    <xf numFmtId="2" fontId="7" fillId="2" borderId="6" xfId="0" applyNumberFormat="1" applyFont="1" applyFill="1" applyBorder="1" applyAlignment="1">
      <alignment horizontal="right" vertical="center" shrinkToFit="1"/>
    </xf>
    <xf numFmtId="2" fontId="7" fillId="2" borderId="27" xfId="0" applyNumberFormat="1" applyFont="1" applyFill="1" applyBorder="1" applyAlignment="1">
      <alignment horizontal="right" vertical="center" shrinkToFit="1"/>
    </xf>
    <xf numFmtId="2" fontId="7" fillId="2" borderId="60" xfId="0" applyNumberFormat="1" applyFont="1" applyFill="1" applyBorder="1" applyAlignment="1">
      <alignment horizontal="right" vertical="center" shrinkToFit="1"/>
    </xf>
    <xf numFmtId="184" fontId="7" fillId="2" borderId="6" xfId="0" applyNumberFormat="1" applyFont="1" applyFill="1" applyBorder="1" applyAlignment="1" applyProtection="1">
      <alignment horizontal="center" vertical="center"/>
      <protection locked="0"/>
    </xf>
    <xf numFmtId="184" fontId="7" fillId="2" borderId="27" xfId="0" applyNumberFormat="1" applyFont="1" applyFill="1" applyBorder="1" applyAlignment="1" applyProtection="1">
      <alignment horizontal="center" vertical="center"/>
      <protection locked="0"/>
    </xf>
    <xf numFmtId="184" fontId="7" fillId="2" borderId="30" xfId="0" applyNumberFormat="1" applyFont="1" applyFill="1" applyBorder="1" applyAlignment="1" applyProtection="1">
      <alignment horizontal="center" vertical="center"/>
      <protection locked="0"/>
    </xf>
    <xf numFmtId="184" fontId="7" fillId="0" borderId="6" xfId="0" applyNumberFormat="1" applyFont="1" applyBorder="1" applyAlignment="1">
      <alignment horizontal="center" vertical="center"/>
    </xf>
    <xf numFmtId="184" fontId="7" fillId="0" borderId="27" xfId="0" applyNumberFormat="1" applyFont="1" applyBorder="1" applyAlignment="1">
      <alignment horizontal="center" vertical="center"/>
    </xf>
    <xf numFmtId="184" fontId="7" fillId="0" borderId="30" xfId="0" applyNumberFormat="1" applyFont="1" applyBorder="1" applyAlignment="1">
      <alignment horizontal="center" vertical="center"/>
    </xf>
    <xf numFmtId="0" fontId="36" fillId="4" borderId="0" xfId="0" applyFont="1" applyFill="1">
      <alignment vertical="center"/>
    </xf>
    <xf numFmtId="189" fontId="4" fillId="2" borderId="13" xfId="0" applyNumberFormat="1" applyFont="1" applyFill="1" applyBorder="1" applyAlignment="1" applyProtection="1">
      <alignment horizontal="center" vertical="center"/>
      <protection locked="0"/>
    </xf>
    <xf numFmtId="189" fontId="4" fillId="0" borderId="13" xfId="0" applyNumberFormat="1" applyFont="1" applyBorder="1" applyAlignment="1">
      <alignment horizontal="center" vertical="center"/>
    </xf>
    <xf numFmtId="0" fontId="4" fillId="4" borderId="0" xfId="0" applyFont="1" applyFill="1">
      <alignment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8" xfId="0" applyFont="1" applyFill="1" applyBorder="1" applyAlignment="1">
      <alignment horizontal="center" vertical="center"/>
    </xf>
    <xf numFmtId="0" fontId="4" fillId="2"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4" fillId="2" borderId="17" xfId="0" applyFont="1" applyFill="1" applyBorder="1" applyAlignment="1" applyProtection="1">
      <alignment horizontal="left" vertical="center" shrinkToFit="1"/>
      <protection locked="0"/>
    </xf>
    <xf numFmtId="177" fontId="9" fillId="4" borderId="13" xfId="0" applyNumberFormat="1" applyFont="1" applyFill="1" applyBorder="1" applyAlignment="1">
      <alignment horizontal="right" vertical="center"/>
    </xf>
    <xf numFmtId="177" fontId="9" fillId="4" borderId="14" xfId="0" applyNumberFormat="1" applyFont="1" applyFill="1" applyBorder="1" applyAlignment="1">
      <alignment horizontal="right" vertical="center"/>
    </xf>
    <xf numFmtId="177" fontId="9" fillId="4" borderId="17" xfId="0" applyNumberFormat="1" applyFont="1" applyFill="1" applyBorder="1" applyAlignment="1">
      <alignment horizontal="right" vertical="center"/>
    </xf>
    <xf numFmtId="177" fontId="10" fillId="4" borderId="13" xfId="0" applyNumberFormat="1" applyFont="1" applyFill="1" applyBorder="1" applyAlignment="1">
      <alignment horizontal="right" vertical="center"/>
    </xf>
    <xf numFmtId="177" fontId="10" fillId="4" borderId="14" xfId="0" applyNumberFormat="1" applyFont="1" applyFill="1" applyBorder="1" applyAlignment="1">
      <alignment horizontal="right" vertical="center"/>
    </xf>
    <xf numFmtId="177" fontId="10" fillId="4" borderId="17" xfId="0" applyNumberFormat="1" applyFont="1" applyFill="1" applyBorder="1" applyAlignment="1">
      <alignment horizontal="right" vertical="center"/>
    </xf>
    <xf numFmtId="0" fontId="11" fillId="10" borderId="1" xfId="0" applyFont="1" applyFill="1" applyBorder="1" applyAlignment="1">
      <alignment horizontal="center" vertical="center"/>
    </xf>
    <xf numFmtId="0" fontId="11" fillId="10" borderId="2" xfId="0" applyFont="1" applyFill="1" applyBorder="1" applyAlignment="1">
      <alignment horizontal="center" vertical="center"/>
    </xf>
    <xf numFmtId="0" fontId="11" fillId="10" borderId="29" xfId="0" applyFont="1" applyFill="1" applyBorder="1" applyAlignment="1">
      <alignment horizontal="center" vertical="center"/>
    </xf>
    <xf numFmtId="0" fontId="5" fillId="4" borderId="0" xfId="0" applyFont="1" applyFill="1" applyAlignment="1">
      <alignment horizontal="center" vertical="center" wrapText="1"/>
    </xf>
    <xf numFmtId="179" fontId="4" fillId="0" borderId="0" xfId="0" applyNumberFormat="1" applyFont="1" applyAlignment="1">
      <alignment horizontal="center" vertical="center" shrinkToFi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4"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8" xfId="0" applyFont="1" applyFill="1" applyBorder="1" applyAlignment="1">
      <alignment horizontal="left" vertical="center"/>
    </xf>
    <xf numFmtId="0" fontId="5" fillId="4" borderId="5" xfId="0" applyFont="1" applyFill="1" applyBorder="1" applyAlignment="1">
      <alignment horizontal="center" vertical="center"/>
    </xf>
    <xf numFmtId="31" fontId="3" fillId="2" borderId="47" xfId="0" applyNumberFormat="1" applyFont="1" applyFill="1" applyBorder="1" applyAlignment="1" applyProtection="1">
      <alignment horizontal="center" vertical="center"/>
      <protection locked="0"/>
    </xf>
    <xf numFmtId="31" fontId="3" fillId="2" borderId="48" xfId="0" applyNumberFormat="1" applyFont="1" applyFill="1" applyBorder="1" applyAlignment="1" applyProtection="1">
      <alignment horizontal="center" vertical="center"/>
      <protection locked="0"/>
    </xf>
    <xf numFmtId="31" fontId="3" fillId="2" borderId="49" xfId="0" applyNumberFormat="1" applyFont="1" applyFill="1" applyBorder="1" applyAlignment="1" applyProtection="1">
      <alignment horizontal="center" vertical="center"/>
      <protection locked="0"/>
    </xf>
    <xf numFmtId="186" fontId="4" fillId="2" borderId="50" xfId="0" applyNumberFormat="1" applyFont="1" applyFill="1" applyBorder="1" applyAlignment="1" applyProtection="1">
      <alignment horizontal="center" vertical="center"/>
      <protection locked="0"/>
    </xf>
    <xf numFmtId="181" fontId="6" fillId="3" borderId="50" xfId="0" applyNumberFormat="1" applyFont="1" applyFill="1" applyBorder="1" applyAlignment="1" applyProtection="1">
      <alignment horizontal="center" vertical="center"/>
      <protection locked="0"/>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8"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8"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8" xfId="0" applyFont="1" applyFill="1" applyBorder="1" applyAlignment="1">
      <alignment horizontal="center" vertical="center"/>
    </xf>
    <xf numFmtId="0" fontId="5" fillId="4" borderId="0" xfId="0" applyFont="1" applyFill="1">
      <alignment vertical="center"/>
    </xf>
    <xf numFmtId="0" fontId="4" fillId="3" borderId="10"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18" fillId="4" borderId="22"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24" xfId="0" applyFont="1" applyFill="1" applyBorder="1" applyAlignment="1">
      <alignment horizontal="center" vertical="center"/>
    </xf>
    <xf numFmtId="0" fontId="7" fillId="4" borderId="22" xfId="0" applyFont="1" applyFill="1" applyBorder="1" applyAlignment="1">
      <alignment horizontal="left" vertical="center" shrinkToFit="1"/>
    </xf>
    <xf numFmtId="0" fontId="7" fillId="4" borderId="23" xfId="0" applyFont="1" applyFill="1" applyBorder="1" applyAlignment="1">
      <alignment horizontal="left" vertical="center" shrinkToFit="1"/>
    </xf>
    <xf numFmtId="0" fontId="7" fillId="4" borderId="16" xfId="0" applyFont="1" applyFill="1" applyBorder="1" applyAlignment="1">
      <alignment horizontal="left" vertical="center" shrinkToFit="1"/>
    </xf>
    <xf numFmtId="0" fontId="7" fillId="4" borderId="20" xfId="0" applyFont="1" applyFill="1" applyBorder="1" applyAlignment="1">
      <alignment horizontal="left" vertical="center" shrinkToFit="1"/>
    </xf>
    <xf numFmtId="0" fontId="18" fillId="4" borderId="15"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20" xfId="0" applyFont="1" applyFill="1" applyBorder="1" applyAlignment="1">
      <alignment horizontal="center" vertical="center"/>
    </xf>
    <xf numFmtId="187" fontId="4" fillId="2" borderId="22" xfId="0" applyNumberFormat="1" applyFont="1" applyFill="1" applyBorder="1" applyAlignment="1" applyProtection="1">
      <alignment horizontal="left" vertical="center"/>
      <protection locked="0"/>
    </xf>
    <xf numFmtId="187" fontId="4" fillId="2" borderId="23" xfId="0" applyNumberFormat="1" applyFont="1" applyFill="1" applyBorder="1" applyAlignment="1" applyProtection="1">
      <alignment horizontal="left" vertical="center"/>
      <protection locked="0"/>
    </xf>
    <xf numFmtId="187" fontId="4" fillId="2" borderId="24" xfId="0" applyNumberFormat="1" applyFont="1" applyFill="1" applyBorder="1" applyAlignment="1" applyProtection="1">
      <alignment horizontal="left" vertical="center"/>
      <protection locked="0"/>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20" xfId="0" applyFont="1" applyFill="1" applyBorder="1" applyAlignment="1">
      <alignment horizontal="center" vertical="center"/>
    </xf>
    <xf numFmtId="0" fontId="4" fillId="2" borderId="22"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33" fillId="4" borderId="15" xfId="0" applyFont="1" applyFill="1" applyBorder="1" applyAlignment="1">
      <alignment horizontal="center" vertical="center"/>
    </xf>
    <xf numFmtId="0" fontId="33" fillId="4" borderId="16" xfId="0" applyFont="1" applyFill="1" applyBorder="1" applyAlignment="1">
      <alignment horizontal="center" vertical="center"/>
    </xf>
    <xf numFmtId="0" fontId="33" fillId="4" borderId="20" xfId="0" applyFont="1" applyFill="1" applyBorder="1" applyAlignment="1">
      <alignment horizontal="center" vertical="center"/>
    </xf>
    <xf numFmtId="0" fontId="33" fillId="4" borderId="10" xfId="0" applyFont="1" applyFill="1" applyBorder="1" applyAlignment="1">
      <alignment horizontal="center" vertical="center"/>
    </xf>
    <xf numFmtId="0" fontId="33" fillId="4" borderId="11" xfId="0" applyFont="1" applyFill="1" applyBorder="1" applyAlignment="1">
      <alignment horizontal="center" vertical="center"/>
    </xf>
    <xf numFmtId="0" fontId="33" fillId="4" borderId="12" xfId="0" applyFont="1" applyFill="1" applyBorder="1" applyAlignment="1">
      <alignment horizontal="center" vertical="center"/>
    </xf>
    <xf numFmtId="0" fontId="20" fillId="3" borderId="16" xfId="0" applyFont="1" applyFill="1" applyBorder="1" applyAlignment="1" applyProtection="1">
      <alignment horizontal="center" vertical="center" wrapText="1"/>
      <protection locked="0"/>
    </xf>
    <xf numFmtId="0" fontId="20" fillId="3" borderId="11" xfId="0" applyFont="1" applyFill="1" applyBorder="1" applyAlignment="1" applyProtection="1">
      <alignment horizontal="center" vertical="center" wrapText="1"/>
      <protection locked="0"/>
    </xf>
    <xf numFmtId="0" fontId="35" fillId="0" borderId="16" xfId="0" applyFont="1" applyBorder="1" applyAlignment="1">
      <alignment horizontal="center" vertical="center"/>
    </xf>
    <xf numFmtId="0" fontId="35" fillId="0" borderId="20"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5" xfId="0" applyFont="1" applyFill="1" applyBorder="1" applyAlignment="1">
      <alignment horizontal="center" vertical="center"/>
    </xf>
    <xf numFmtId="0" fontId="32" fillId="0" borderId="15" xfId="0" applyFont="1" applyBorder="1" applyAlignment="1">
      <alignment horizontal="center" vertical="center"/>
    </xf>
    <xf numFmtId="0" fontId="32" fillId="0" borderId="16" xfId="0" applyFont="1" applyBorder="1" applyAlignment="1">
      <alignment horizontal="center" vertical="center"/>
    </xf>
    <xf numFmtId="0" fontId="32" fillId="0" borderId="20" xfId="0" applyFont="1" applyBorder="1" applyAlignment="1">
      <alignment horizontal="center" vertical="center"/>
    </xf>
    <xf numFmtId="0" fontId="32" fillId="0" borderId="39" xfId="0" applyFont="1" applyBorder="1" applyAlignment="1">
      <alignment horizontal="center" vertical="center"/>
    </xf>
    <xf numFmtId="0" fontId="32" fillId="0" borderId="40" xfId="0" applyFont="1" applyBorder="1" applyAlignment="1">
      <alignment horizontal="center" vertical="center"/>
    </xf>
    <xf numFmtId="0" fontId="32" fillId="0" borderId="7" xfId="0" applyFont="1" applyBorder="1" applyAlignment="1">
      <alignment horizontal="center" vertical="center"/>
    </xf>
    <xf numFmtId="0" fontId="6" fillId="3" borderId="16" xfId="0" applyFont="1" applyFill="1" applyBorder="1" applyProtection="1">
      <alignment vertical="center"/>
      <protection locked="0"/>
    </xf>
    <xf numFmtId="0" fontId="23" fillId="3" borderId="16" xfId="0" applyFont="1" applyFill="1" applyBorder="1" applyProtection="1">
      <alignment vertical="center"/>
      <protection locked="0"/>
    </xf>
    <xf numFmtId="0" fontId="23" fillId="3" borderId="20" xfId="0" applyFont="1" applyFill="1" applyBorder="1" applyProtection="1">
      <alignment vertical="center"/>
      <protection locked="0"/>
    </xf>
    <xf numFmtId="38" fontId="6" fillId="3" borderId="10" xfId="1" applyFont="1" applyFill="1" applyBorder="1" applyProtection="1">
      <alignment vertical="center"/>
      <protection locked="0"/>
    </xf>
    <xf numFmtId="38" fontId="6" fillId="3" borderId="11" xfId="1" applyFont="1" applyFill="1" applyBorder="1" applyProtection="1">
      <alignment vertical="center"/>
      <protection locked="0"/>
    </xf>
    <xf numFmtId="38" fontId="6" fillId="3" borderId="12" xfId="1" applyFont="1" applyFill="1" applyBorder="1" applyProtection="1">
      <alignment vertical="center"/>
      <protection locked="0"/>
    </xf>
    <xf numFmtId="38" fontId="6" fillId="0" borderId="9" xfId="1" applyFont="1" applyFill="1" applyBorder="1">
      <alignment vertical="center"/>
    </xf>
    <xf numFmtId="0" fontId="6" fillId="4" borderId="0" xfId="0" applyFont="1" applyFill="1" applyAlignment="1"/>
    <xf numFmtId="0" fontId="6" fillId="4" borderId="11" xfId="0" applyFont="1" applyFill="1" applyBorder="1" applyAlignment="1"/>
    <xf numFmtId="0" fontId="28" fillId="4" borderId="0" xfId="0" applyFont="1" applyFill="1" applyAlignment="1">
      <alignment horizontal="left" wrapText="1"/>
    </xf>
    <xf numFmtId="0" fontId="17" fillId="4" borderId="0" xfId="0" applyFont="1" applyFill="1" applyAlignment="1">
      <alignment horizontal="left" wrapText="1"/>
    </xf>
    <xf numFmtId="0" fontId="17" fillId="4" borderId="0" xfId="0" applyFont="1" applyFill="1" applyAlignment="1">
      <alignment horizontal="left"/>
    </xf>
    <xf numFmtId="0" fontId="5" fillId="7" borderId="22"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24" xfId="0" applyFont="1" applyFill="1" applyBorder="1" applyAlignment="1">
      <alignment horizontal="center" vertical="center"/>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6" fillId="7" borderId="53" xfId="0" applyFont="1" applyFill="1" applyBorder="1">
      <alignment vertical="center"/>
    </xf>
    <xf numFmtId="0" fontId="6" fillId="7" borderId="51" xfId="0" applyFont="1" applyFill="1" applyBorder="1">
      <alignment vertical="center"/>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183" fontId="7" fillId="2" borderId="3" xfId="0" applyNumberFormat="1" applyFont="1" applyFill="1" applyBorder="1" applyAlignment="1" applyProtection="1">
      <alignment horizontal="right" vertical="center"/>
      <protection locked="0"/>
    </xf>
    <xf numFmtId="183" fontId="7" fillId="2" borderId="8" xfId="0" applyNumberFormat="1" applyFont="1" applyFill="1" applyBorder="1" applyAlignment="1" applyProtection="1">
      <alignment horizontal="right" vertical="center"/>
      <protection locked="0"/>
    </xf>
    <xf numFmtId="38" fontId="7" fillId="2" borderId="3" xfId="1" applyFont="1" applyFill="1" applyBorder="1" applyAlignment="1" applyProtection="1">
      <alignment horizontal="right" vertical="center" shrinkToFit="1"/>
      <protection locked="0"/>
    </xf>
    <xf numFmtId="38" fontId="7" fillId="2" borderId="4" xfId="1" applyFont="1" applyFill="1" applyBorder="1" applyAlignment="1" applyProtection="1">
      <alignment horizontal="right" vertical="center" shrinkToFit="1"/>
      <protection locked="0"/>
    </xf>
    <xf numFmtId="38" fontId="7" fillId="2" borderId="8" xfId="1" applyFont="1" applyFill="1" applyBorder="1" applyAlignment="1" applyProtection="1">
      <alignment horizontal="right" vertical="center" shrinkToFit="1"/>
      <protection locked="0"/>
    </xf>
    <xf numFmtId="176" fontId="7" fillId="2" borderId="3" xfId="0" applyNumberFormat="1" applyFont="1" applyFill="1" applyBorder="1" applyAlignment="1" applyProtection="1">
      <alignment horizontal="right" vertical="center" shrinkToFit="1"/>
      <protection locked="0"/>
    </xf>
    <xf numFmtId="176" fontId="7" fillId="2" borderId="8" xfId="0" applyNumberFormat="1" applyFont="1" applyFill="1" applyBorder="1" applyAlignment="1" applyProtection="1">
      <alignment horizontal="right" vertical="center" shrinkToFit="1"/>
      <protection locked="0"/>
    </xf>
    <xf numFmtId="38" fontId="29" fillId="5" borderId="3" xfId="1" applyFont="1" applyFill="1" applyBorder="1" applyAlignment="1">
      <alignment horizontal="right" vertical="center"/>
    </xf>
    <xf numFmtId="38" fontId="29" fillId="5" borderId="4" xfId="1" applyFont="1" applyFill="1" applyBorder="1" applyAlignment="1">
      <alignment horizontal="right" vertical="center"/>
    </xf>
    <xf numFmtId="38" fontId="29" fillId="5" borderId="8" xfId="1" applyFont="1" applyFill="1" applyBorder="1" applyAlignment="1">
      <alignment horizontal="right" vertical="center"/>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7" borderId="54" xfId="0" applyFont="1" applyFill="1" applyBorder="1">
      <alignment vertical="center"/>
    </xf>
    <xf numFmtId="0" fontId="6" fillId="7" borderId="52" xfId="0" applyFont="1" applyFill="1" applyBorder="1">
      <alignment vertical="center"/>
    </xf>
    <xf numFmtId="38" fontId="7" fillId="2" borderId="25" xfId="1" applyFont="1" applyFill="1" applyBorder="1" applyAlignment="1" applyProtection="1">
      <alignment horizontal="right" vertical="center" shrinkToFit="1"/>
      <protection locked="0"/>
    </xf>
    <xf numFmtId="38" fontId="7" fillId="2" borderId="26" xfId="1" applyFont="1" applyFill="1" applyBorder="1" applyAlignment="1" applyProtection="1">
      <alignment horizontal="right" vertical="center" shrinkToFit="1"/>
      <protection locked="0"/>
    </xf>
    <xf numFmtId="38" fontId="7" fillId="2" borderId="28" xfId="1" applyFont="1" applyFill="1" applyBorder="1" applyAlignment="1" applyProtection="1">
      <alignment horizontal="right" vertical="center" shrinkToFit="1"/>
      <protection locked="0"/>
    </xf>
    <xf numFmtId="176" fontId="7" fillId="2" borderId="25" xfId="0" applyNumberFormat="1" applyFont="1" applyFill="1" applyBorder="1" applyAlignment="1" applyProtection="1">
      <alignment horizontal="right" vertical="center" shrinkToFit="1"/>
      <protection locked="0"/>
    </xf>
    <xf numFmtId="176" fontId="7" fillId="2" borderId="28" xfId="0" applyNumberFormat="1" applyFont="1" applyFill="1" applyBorder="1" applyAlignment="1" applyProtection="1">
      <alignment horizontal="right" vertical="center" shrinkToFit="1"/>
      <protection locked="0"/>
    </xf>
    <xf numFmtId="38" fontId="29" fillId="5" borderId="25" xfId="1" applyFont="1" applyFill="1" applyBorder="1" applyAlignment="1">
      <alignment horizontal="right" vertical="center"/>
    </xf>
    <xf numFmtId="38" fontId="29" fillId="5" borderId="26" xfId="1" applyFont="1" applyFill="1" applyBorder="1" applyAlignment="1">
      <alignment horizontal="right" vertical="center"/>
    </xf>
    <xf numFmtId="38" fontId="29" fillId="5" borderId="28" xfId="1" applyFont="1" applyFill="1" applyBorder="1" applyAlignment="1">
      <alignment horizontal="right" vertical="center"/>
    </xf>
    <xf numFmtId="0" fontId="7" fillId="2" borderId="31" xfId="0" applyFont="1" applyFill="1" applyBorder="1" applyAlignment="1" applyProtection="1">
      <alignment horizontal="left" vertical="center"/>
      <protection locked="0"/>
    </xf>
    <xf numFmtId="0" fontId="7" fillId="2" borderId="32" xfId="0" applyFont="1" applyFill="1" applyBorder="1" applyAlignment="1" applyProtection="1">
      <alignment horizontal="left" vertical="center"/>
      <protection locked="0"/>
    </xf>
    <xf numFmtId="0" fontId="7" fillId="2" borderId="33" xfId="0" applyFont="1" applyFill="1" applyBorder="1" applyAlignment="1" applyProtection="1">
      <alignment horizontal="left" vertical="center"/>
      <protection locked="0"/>
    </xf>
    <xf numFmtId="183" fontId="7" fillId="2" borderId="31" xfId="0" applyNumberFormat="1" applyFont="1" applyFill="1" applyBorder="1" applyAlignment="1" applyProtection="1">
      <alignment horizontal="right" vertical="center" shrinkToFit="1"/>
      <protection locked="0"/>
    </xf>
    <xf numFmtId="183" fontId="7" fillId="2" borderId="33" xfId="0" applyNumberFormat="1" applyFont="1" applyFill="1" applyBorder="1" applyAlignment="1" applyProtection="1">
      <alignment horizontal="right" vertical="center" shrinkToFit="1"/>
      <protection locked="0"/>
    </xf>
    <xf numFmtId="38" fontId="7" fillId="2" borderId="31" xfId="1" applyFont="1" applyFill="1" applyBorder="1" applyAlignment="1" applyProtection="1">
      <alignment horizontal="right" vertical="center" shrinkToFit="1"/>
      <protection locked="0"/>
    </xf>
    <xf numFmtId="38" fontId="7" fillId="2" borderId="32" xfId="1" applyFont="1" applyFill="1" applyBorder="1" applyAlignment="1" applyProtection="1">
      <alignment horizontal="right" vertical="center" shrinkToFit="1"/>
      <protection locked="0"/>
    </xf>
    <xf numFmtId="38" fontId="7" fillId="2" borderId="33" xfId="1" applyFont="1" applyFill="1" applyBorder="1" applyAlignment="1" applyProtection="1">
      <alignment horizontal="right" vertical="center" shrinkToFit="1"/>
      <protection locked="0"/>
    </xf>
    <xf numFmtId="176" fontId="7" fillId="2" borderId="31" xfId="0" applyNumberFormat="1" applyFont="1" applyFill="1" applyBorder="1" applyAlignment="1" applyProtection="1">
      <alignment horizontal="right" vertical="center" shrinkToFit="1"/>
      <protection locked="0"/>
    </xf>
    <xf numFmtId="176" fontId="7" fillId="2" borderId="33" xfId="0" applyNumberFormat="1" applyFont="1" applyFill="1" applyBorder="1" applyAlignment="1" applyProtection="1">
      <alignment horizontal="right" vertical="center" shrinkToFit="1"/>
      <protection locked="0"/>
    </xf>
    <xf numFmtId="38" fontId="29" fillId="5" borderId="31" xfId="1" applyFont="1" applyFill="1" applyBorder="1" applyAlignment="1">
      <alignment horizontal="right" vertical="center"/>
    </xf>
    <xf numFmtId="38" fontId="29" fillId="5" borderId="32" xfId="1" applyFont="1" applyFill="1" applyBorder="1" applyAlignment="1">
      <alignment horizontal="right" vertical="center"/>
    </xf>
    <xf numFmtId="38" fontId="29" fillId="5" borderId="33" xfId="1" applyFont="1" applyFill="1" applyBorder="1" applyAlignment="1">
      <alignment horizontal="right" vertical="center"/>
    </xf>
    <xf numFmtId="0" fontId="15" fillId="7" borderId="21" xfId="0" applyFont="1" applyFill="1"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28" xfId="0" applyFont="1" applyFill="1" applyBorder="1" applyAlignment="1" applyProtection="1">
      <alignment horizontal="left" vertical="center"/>
      <protection locked="0"/>
    </xf>
    <xf numFmtId="183" fontId="7" fillId="2" borderId="25" xfId="0" applyNumberFormat="1" applyFont="1" applyFill="1" applyBorder="1" applyAlignment="1" applyProtection="1">
      <alignment horizontal="right" vertical="center" shrinkToFit="1"/>
      <protection locked="0"/>
    </xf>
    <xf numFmtId="183" fontId="7" fillId="2" borderId="28" xfId="0" applyNumberFormat="1" applyFont="1" applyFill="1" applyBorder="1" applyAlignment="1" applyProtection="1">
      <alignment horizontal="right" vertical="center" shrinkToFit="1"/>
      <protection locked="0"/>
    </xf>
    <xf numFmtId="0" fontId="6" fillId="3" borderId="43" xfId="0" applyFont="1" applyFill="1" applyBorder="1" applyProtection="1">
      <alignment vertical="center"/>
      <protection locked="0"/>
    </xf>
    <xf numFmtId="0" fontId="6" fillId="3" borderId="9" xfId="0" applyFont="1" applyFill="1" applyBorder="1" applyProtection="1">
      <alignment vertical="center"/>
      <protection locked="0"/>
    </xf>
    <xf numFmtId="0" fontId="21" fillId="3" borderId="43" xfId="0" applyFont="1" applyFill="1" applyBorder="1" applyAlignment="1" applyProtection="1">
      <alignment horizontal="center" vertical="center"/>
      <protection locked="0"/>
    </xf>
    <xf numFmtId="0" fontId="21" fillId="3" borderId="9" xfId="0" applyFont="1" applyFill="1" applyBorder="1" applyAlignment="1" applyProtection="1">
      <alignment horizontal="center" vertical="center"/>
      <protection locked="0"/>
    </xf>
    <xf numFmtId="0" fontId="5" fillId="7" borderId="15"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3" borderId="4"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7" fillId="4" borderId="37" xfId="0" applyFont="1" applyFill="1" applyBorder="1" applyAlignment="1">
      <alignment horizontal="left" vertical="center"/>
    </xf>
    <xf numFmtId="0" fontId="7" fillId="4" borderId="34" xfId="0" applyFont="1" applyFill="1" applyBorder="1" applyAlignment="1">
      <alignment horizontal="left" vertical="center"/>
    </xf>
    <xf numFmtId="0" fontId="7" fillId="4" borderId="35" xfId="0" applyFont="1" applyFill="1" applyBorder="1" applyAlignment="1">
      <alignment horizontal="left" vertical="center"/>
    </xf>
    <xf numFmtId="0" fontId="5" fillId="8" borderId="41" xfId="0" applyFont="1" applyFill="1" applyBorder="1" applyAlignment="1">
      <alignment horizontal="center" vertical="center"/>
    </xf>
    <xf numFmtId="0" fontId="5" fillId="8" borderId="11" xfId="0" applyFont="1" applyFill="1" applyBorder="1" applyAlignment="1">
      <alignment horizontal="center" vertical="center"/>
    </xf>
    <xf numFmtId="0" fontId="5" fillId="8" borderId="12"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21" xfId="0" applyFont="1" applyFill="1" applyBorder="1" applyAlignment="1">
      <alignment horizontal="center" vertical="center"/>
    </xf>
    <xf numFmtId="0" fontId="4" fillId="3" borderId="48" xfId="0" applyFont="1" applyFill="1" applyBorder="1" applyAlignment="1" applyProtection="1">
      <alignment horizontal="left" vertical="center" wrapText="1"/>
      <protection locked="0"/>
    </xf>
    <xf numFmtId="0" fontId="4" fillId="3" borderId="49"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5" fillId="3" borderId="39" xfId="0" applyFont="1" applyFill="1" applyBorder="1" applyAlignment="1" applyProtection="1">
      <alignment horizontal="left" vertical="center"/>
      <protection locked="0"/>
    </xf>
    <xf numFmtId="0" fontId="5" fillId="3" borderId="40"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178" fontId="7" fillId="5" borderId="39" xfId="0" applyNumberFormat="1" applyFont="1" applyFill="1" applyBorder="1" applyAlignment="1">
      <alignment horizontal="center" vertical="center"/>
    </xf>
    <xf numFmtId="178" fontId="7" fillId="5" borderId="40" xfId="0" applyNumberFormat="1" applyFont="1" applyFill="1" applyBorder="1" applyAlignment="1">
      <alignment horizontal="center" vertical="center"/>
    </xf>
    <xf numFmtId="178" fontId="7" fillId="5" borderId="7" xfId="0" applyNumberFormat="1" applyFont="1" applyFill="1" applyBorder="1" applyAlignment="1">
      <alignment horizontal="center" vertical="center"/>
    </xf>
    <xf numFmtId="38" fontId="30" fillId="4" borderId="5" xfId="1" applyFont="1" applyFill="1" applyBorder="1">
      <alignment vertical="center"/>
    </xf>
    <xf numFmtId="38" fontId="30" fillId="4" borderId="3" xfId="1" applyFont="1" applyFill="1" applyBorder="1">
      <alignment vertical="center"/>
    </xf>
    <xf numFmtId="38" fontId="30" fillId="4" borderId="4" xfId="1" applyFont="1" applyFill="1" applyBorder="1">
      <alignment vertical="center"/>
    </xf>
    <xf numFmtId="38" fontId="30" fillId="4" borderId="8" xfId="1" applyFont="1" applyFill="1" applyBorder="1">
      <alignment vertical="center"/>
    </xf>
    <xf numFmtId="0" fontId="6" fillId="4" borderId="46" xfId="0" applyFont="1" applyFill="1" applyBorder="1" applyProtection="1">
      <alignment vertical="center"/>
      <protection locked="0"/>
    </xf>
    <xf numFmtId="0" fontId="6" fillId="4" borderId="0" xfId="0" applyFont="1" applyFill="1" applyProtection="1">
      <alignment vertical="center"/>
      <protection locked="0"/>
    </xf>
    <xf numFmtId="0" fontId="6" fillId="4" borderId="44" xfId="0" applyFont="1" applyFill="1" applyBorder="1" applyProtection="1">
      <alignment vertical="center"/>
      <protection locked="0"/>
    </xf>
    <xf numFmtId="0" fontId="13" fillId="3" borderId="10" xfId="0" applyFont="1" applyFill="1" applyBorder="1" applyAlignment="1" applyProtection="1">
      <alignment horizontal="left" vertical="center"/>
      <protection locked="0"/>
    </xf>
    <xf numFmtId="0" fontId="13" fillId="3" borderId="11"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38" xfId="0" applyFont="1" applyFill="1" applyBorder="1" applyAlignment="1">
      <alignment horizontal="center" vertical="center"/>
    </xf>
    <xf numFmtId="38" fontId="30" fillId="4" borderId="36" xfId="0" applyNumberFormat="1" applyFont="1" applyFill="1" applyBorder="1">
      <alignment vertical="center"/>
    </xf>
    <xf numFmtId="38" fontId="30" fillId="4" borderId="41" xfId="1" applyFont="1" applyFill="1" applyBorder="1" applyAlignment="1">
      <alignment horizontal="right" vertical="center"/>
    </xf>
    <xf numFmtId="38" fontId="30" fillId="4" borderId="42" xfId="1" applyFont="1" applyFill="1" applyBorder="1" applyAlignment="1">
      <alignment horizontal="right" vertical="center"/>
    </xf>
    <xf numFmtId="38" fontId="30" fillId="4" borderId="38" xfId="1" applyFont="1" applyFill="1" applyBorder="1" applyAlignment="1">
      <alignment horizontal="right" vertical="center"/>
    </xf>
    <xf numFmtId="0" fontId="5" fillId="3" borderId="25" xfId="0" applyFont="1" applyFill="1" applyBorder="1" applyAlignment="1" applyProtection="1">
      <alignment horizontal="left" vertical="center"/>
      <protection locked="0"/>
    </xf>
    <xf numFmtId="0" fontId="5" fillId="3" borderId="26" xfId="0" applyFont="1" applyFill="1" applyBorder="1" applyAlignment="1" applyProtection="1">
      <alignment horizontal="left" vertical="center"/>
      <protection locked="0"/>
    </xf>
    <xf numFmtId="0" fontId="5" fillId="3" borderId="28" xfId="0" applyFont="1" applyFill="1" applyBorder="1" applyAlignment="1" applyProtection="1">
      <alignment horizontal="left" vertical="center"/>
      <protection locked="0"/>
    </xf>
    <xf numFmtId="178" fontId="7" fillId="5" borderId="25" xfId="1" applyNumberFormat="1" applyFont="1" applyFill="1" applyBorder="1" applyAlignment="1">
      <alignment horizontal="center" vertical="center"/>
    </xf>
    <xf numFmtId="178" fontId="7" fillId="5" borderId="26" xfId="1" applyNumberFormat="1" applyFont="1" applyFill="1" applyBorder="1" applyAlignment="1">
      <alignment horizontal="center" vertical="center"/>
    </xf>
    <xf numFmtId="178" fontId="7" fillId="5" borderId="28" xfId="1" applyNumberFormat="1" applyFont="1" applyFill="1" applyBorder="1" applyAlignment="1">
      <alignment horizontal="center" vertical="center"/>
    </xf>
    <xf numFmtId="38" fontId="30" fillId="4" borderId="25" xfId="1" applyFont="1" applyFill="1" applyBorder="1">
      <alignment vertical="center"/>
    </xf>
    <xf numFmtId="38" fontId="30" fillId="4" borderId="26" xfId="1" applyFont="1" applyFill="1" applyBorder="1">
      <alignment vertical="center"/>
    </xf>
    <xf numFmtId="38" fontId="30" fillId="4" borderId="28" xfId="1" applyFont="1" applyFill="1" applyBorder="1">
      <alignment vertical="center"/>
    </xf>
    <xf numFmtId="38" fontId="30" fillId="4" borderId="25" xfId="1" applyFont="1" applyFill="1" applyBorder="1" applyAlignment="1">
      <alignment horizontal="right" vertical="center"/>
    </xf>
    <xf numFmtId="38" fontId="30" fillId="4" borderId="26" xfId="1" applyFont="1" applyFill="1" applyBorder="1" applyAlignment="1">
      <alignment horizontal="right" vertical="center"/>
    </xf>
    <xf numFmtId="38" fontId="30" fillId="4" borderId="28" xfId="1" applyFont="1" applyFill="1" applyBorder="1" applyAlignment="1">
      <alignment horizontal="right" vertical="center"/>
    </xf>
    <xf numFmtId="176" fontId="7" fillId="5" borderId="31" xfId="1" applyNumberFormat="1" applyFont="1" applyFill="1" applyBorder="1" applyAlignment="1">
      <alignment horizontal="center" vertical="center"/>
    </xf>
    <xf numFmtId="176" fontId="7" fillId="5" borderId="32" xfId="1" applyNumberFormat="1" applyFont="1" applyFill="1" applyBorder="1" applyAlignment="1">
      <alignment horizontal="center" vertical="center"/>
    </xf>
    <xf numFmtId="176" fontId="7" fillId="5" borderId="33" xfId="1" applyNumberFormat="1" applyFont="1" applyFill="1" applyBorder="1" applyAlignment="1">
      <alignment horizontal="center" vertical="center"/>
    </xf>
    <xf numFmtId="38" fontId="30" fillId="4" borderId="30" xfId="1" applyFont="1" applyFill="1" applyBorder="1">
      <alignment vertical="center"/>
    </xf>
    <xf numFmtId="38" fontId="30" fillId="4" borderId="31" xfId="1" applyFont="1" applyFill="1" applyBorder="1" applyAlignment="1">
      <alignment horizontal="right" vertical="center"/>
    </xf>
    <xf numFmtId="38" fontId="30" fillId="4" borderId="32" xfId="1" applyFont="1" applyFill="1" applyBorder="1" applyAlignment="1">
      <alignment horizontal="right" vertical="center"/>
    </xf>
    <xf numFmtId="38" fontId="30" fillId="4" borderId="33" xfId="1" applyFont="1" applyFill="1" applyBorder="1" applyAlignment="1">
      <alignment horizontal="right" vertical="center"/>
    </xf>
    <xf numFmtId="0" fontId="6" fillId="4" borderId="58" xfId="0" applyFont="1" applyFill="1" applyBorder="1" applyProtection="1">
      <alignment vertical="center"/>
      <protection locked="0"/>
    </xf>
    <xf numFmtId="0" fontId="6" fillId="4" borderId="40" xfId="0" applyFont="1" applyFill="1" applyBorder="1" applyProtection="1">
      <alignment vertical="center"/>
      <protection locked="0"/>
    </xf>
    <xf numFmtId="0" fontId="6" fillId="4" borderId="59" xfId="0" applyFont="1" applyFill="1" applyBorder="1" applyProtection="1">
      <alignment vertical="center"/>
      <protection locked="0"/>
    </xf>
    <xf numFmtId="0" fontId="16" fillId="4" borderId="16" xfId="0" applyFont="1" applyFill="1" applyBorder="1" applyAlignment="1">
      <alignment horizontal="left"/>
    </xf>
    <xf numFmtId="0" fontId="6" fillId="4" borderId="0" xfId="0" applyFont="1" applyFill="1" applyAlignment="1">
      <alignment horizontal="center" vertical="center"/>
    </xf>
    <xf numFmtId="0" fontId="6" fillId="4" borderId="40" xfId="0" applyFont="1" applyFill="1" applyBorder="1">
      <alignment vertical="center"/>
    </xf>
    <xf numFmtId="0" fontId="6" fillId="4" borderId="56" xfId="0" applyFont="1" applyFill="1" applyBorder="1" applyProtection="1">
      <alignment vertical="center"/>
      <protection locked="0"/>
    </xf>
    <xf numFmtId="0" fontId="6" fillId="4" borderId="48" xfId="0" applyFont="1" applyFill="1" applyBorder="1" applyProtection="1">
      <alignment vertical="center"/>
      <protection locked="0"/>
    </xf>
    <xf numFmtId="0" fontId="6" fillId="4" borderId="57" xfId="0" applyFont="1" applyFill="1" applyBorder="1" applyProtection="1">
      <alignment vertical="center"/>
      <protection locked="0"/>
    </xf>
    <xf numFmtId="0" fontId="7" fillId="2" borderId="25" xfId="0" applyFont="1" applyFill="1" applyBorder="1" applyAlignment="1" applyProtection="1">
      <alignment horizontal="left" vertical="center" shrinkToFit="1"/>
      <protection locked="0"/>
    </xf>
    <xf numFmtId="0" fontId="7" fillId="2" borderId="26" xfId="0" applyFont="1" applyFill="1" applyBorder="1" applyAlignment="1" applyProtection="1">
      <alignment horizontal="left" vertical="center" shrinkToFit="1"/>
      <protection locked="0"/>
    </xf>
    <xf numFmtId="0" fontId="7" fillId="2" borderId="28"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left" vertical="center" shrinkToFit="1"/>
      <protection locked="0"/>
    </xf>
    <xf numFmtId="0" fontId="7" fillId="2" borderId="32" xfId="0" applyFont="1" applyFill="1" applyBorder="1" applyAlignment="1" applyProtection="1">
      <alignment horizontal="left" vertical="center" shrinkToFit="1"/>
      <protection locked="0"/>
    </xf>
    <xf numFmtId="0" fontId="7" fillId="2" borderId="33" xfId="0" applyFont="1" applyFill="1" applyBorder="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7" fillId="2" borderId="4" xfId="0" applyFont="1" applyFill="1" applyBorder="1" applyAlignment="1" applyProtection="1">
      <alignment horizontal="left" vertical="center" shrinkToFit="1"/>
      <protection locked="0"/>
    </xf>
    <xf numFmtId="0" fontId="7" fillId="2" borderId="8" xfId="0" applyFont="1" applyFill="1" applyBorder="1" applyAlignment="1" applyProtection="1">
      <alignment horizontal="left" vertical="center" shrinkToFit="1"/>
      <protection locked="0"/>
    </xf>
    <xf numFmtId="188" fontId="21" fillId="3" borderId="43" xfId="0" applyNumberFormat="1" applyFont="1" applyFill="1" applyBorder="1" applyAlignment="1" applyProtection="1">
      <alignment horizontal="center" vertical="center"/>
      <protection locked="0"/>
    </xf>
    <xf numFmtId="188" fontId="21" fillId="3" borderId="9" xfId="0" applyNumberFormat="1" applyFont="1" applyFill="1" applyBorder="1" applyAlignment="1" applyProtection="1">
      <alignment horizontal="center" vertical="center"/>
      <protection locked="0"/>
    </xf>
    <xf numFmtId="0" fontId="22" fillId="4" borderId="0" xfId="0" applyFont="1" applyFill="1" applyAlignment="1">
      <alignment horizontal="center" vertical="center"/>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xf numFmtId="188" fontId="21" fillId="0" borderId="15" xfId="0" applyNumberFormat="1" applyFont="1" applyBorder="1" applyAlignment="1">
      <alignment horizontal="center" vertical="center"/>
    </xf>
    <xf numFmtId="188" fontId="21" fillId="0" borderId="16" xfId="0" applyNumberFormat="1" applyFont="1" applyBorder="1" applyAlignment="1">
      <alignment horizontal="center" vertical="center"/>
    </xf>
    <xf numFmtId="188" fontId="21" fillId="0" borderId="20" xfId="0" applyNumberFormat="1" applyFont="1" applyBorder="1" applyAlignment="1">
      <alignment horizontal="center" vertical="center"/>
    </xf>
    <xf numFmtId="188" fontId="21" fillId="0" borderId="10" xfId="0" applyNumberFormat="1" applyFont="1" applyBorder="1" applyAlignment="1">
      <alignment horizontal="center" vertical="center"/>
    </xf>
    <xf numFmtId="188" fontId="21" fillId="0" borderId="11" xfId="0" applyNumberFormat="1" applyFont="1" applyBorder="1" applyAlignment="1">
      <alignment horizontal="center" vertical="center"/>
    </xf>
    <xf numFmtId="188" fontId="21" fillId="0" borderId="12" xfId="0" applyNumberFormat="1" applyFont="1" applyBorder="1" applyAlignment="1">
      <alignment horizontal="center" vertical="center"/>
    </xf>
    <xf numFmtId="180" fontId="4" fillId="0" borderId="22" xfId="0" applyNumberFormat="1" applyFont="1" applyBorder="1" applyAlignment="1">
      <alignment horizontal="left" vertical="center"/>
    </xf>
    <xf numFmtId="180" fontId="4" fillId="0" borderId="23" xfId="0" applyNumberFormat="1" applyFont="1" applyBorder="1" applyAlignment="1">
      <alignment horizontal="left" vertical="center"/>
    </xf>
    <xf numFmtId="180" fontId="4" fillId="0" borderId="24" xfId="0" applyNumberFormat="1" applyFont="1" applyBorder="1" applyAlignment="1">
      <alignment horizontal="lef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6" fillId="0" borderId="16" xfId="0" applyFont="1" applyBorder="1">
      <alignment vertical="center"/>
    </xf>
    <xf numFmtId="0" fontId="23" fillId="0" borderId="16" xfId="0" applyFont="1" applyBorder="1">
      <alignment vertical="center"/>
    </xf>
    <xf numFmtId="0" fontId="23" fillId="0" borderId="20" xfId="0" applyFont="1" applyBorder="1">
      <alignment vertical="center"/>
    </xf>
    <xf numFmtId="177" fontId="7" fillId="0" borderId="25" xfId="1" applyNumberFormat="1" applyFont="1" applyBorder="1" applyAlignment="1">
      <alignment horizontal="right" vertical="center" shrinkToFit="1"/>
    </xf>
    <xf numFmtId="177" fontId="7" fillId="0" borderId="26" xfId="1" applyNumberFormat="1" applyFont="1" applyBorder="1" applyAlignment="1">
      <alignment horizontal="right" vertical="center" shrinkToFit="1"/>
    </xf>
    <xf numFmtId="177" fontId="7" fillId="0" borderId="28" xfId="1" applyNumberFormat="1" applyFont="1" applyBorder="1" applyAlignment="1">
      <alignment horizontal="right" vertical="center" shrinkToFit="1"/>
    </xf>
    <xf numFmtId="176" fontId="7" fillId="0" borderId="25" xfId="0" applyNumberFormat="1" applyFont="1" applyBorder="1" applyAlignment="1">
      <alignment horizontal="right" vertical="center" shrinkToFit="1"/>
    </xf>
    <xf numFmtId="176" fontId="7" fillId="0" borderId="28" xfId="0" applyNumberFormat="1" applyFont="1" applyBorder="1" applyAlignment="1">
      <alignment horizontal="right" vertical="center" shrinkToFit="1"/>
    </xf>
    <xf numFmtId="177" fontId="29" fillId="5" borderId="25" xfId="1" applyNumberFormat="1" applyFont="1" applyFill="1" applyBorder="1" applyAlignment="1" applyProtection="1">
      <alignment horizontal="right" vertical="center"/>
    </xf>
    <xf numFmtId="177" fontId="29" fillId="5" borderId="26" xfId="1" applyNumberFormat="1" applyFont="1" applyFill="1" applyBorder="1" applyAlignment="1" applyProtection="1">
      <alignment horizontal="right" vertical="center"/>
    </xf>
    <xf numFmtId="177" fontId="29" fillId="5" borderId="28" xfId="1" applyNumberFormat="1" applyFont="1" applyFill="1" applyBorder="1" applyAlignment="1" applyProtection="1">
      <alignment horizontal="righ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6" fillId="3" borderId="53" xfId="0" applyFont="1" applyFill="1" applyBorder="1">
      <alignment vertical="center"/>
    </xf>
    <xf numFmtId="0" fontId="6" fillId="3" borderId="51" xfId="0" applyFont="1" applyFill="1" applyBorder="1">
      <alignment vertical="center"/>
    </xf>
    <xf numFmtId="0" fontId="5" fillId="3" borderId="15"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177" fontId="7" fillId="0" borderId="25" xfId="1" applyNumberFormat="1" applyFont="1" applyFill="1" applyBorder="1" applyAlignment="1" applyProtection="1">
      <alignment horizontal="right" vertical="center" shrinkToFit="1"/>
    </xf>
    <xf numFmtId="177" fontId="7" fillId="0" borderId="26" xfId="1" applyNumberFormat="1" applyFont="1" applyFill="1" applyBorder="1" applyAlignment="1" applyProtection="1">
      <alignment horizontal="right" vertical="center" shrinkToFit="1"/>
    </xf>
    <xf numFmtId="177" fontId="7" fillId="0" borderId="28" xfId="1" applyNumberFormat="1" applyFont="1" applyFill="1" applyBorder="1" applyAlignment="1" applyProtection="1">
      <alignment horizontal="right" vertical="center" shrinkToFit="1"/>
    </xf>
    <xf numFmtId="0" fontId="20" fillId="0" borderId="0" xfId="0" applyFont="1" applyAlignment="1">
      <alignment horizontal="center" vertical="center" wrapText="1"/>
    </xf>
    <xf numFmtId="0" fontId="20" fillId="0" borderId="11" xfId="0" applyFont="1" applyBorder="1" applyAlignment="1">
      <alignment horizontal="center" vertical="center" wrapText="1"/>
    </xf>
    <xf numFmtId="0" fontId="5" fillId="4" borderId="25" xfId="0" applyFont="1" applyFill="1" applyBorder="1" applyAlignment="1">
      <alignment horizontal="left" vertical="center"/>
    </xf>
    <xf numFmtId="0" fontId="5" fillId="4" borderId="26" xfId="0" applyFont="1" applyFill="1" applyBorder="1" applyAlignment="1">
      <alignment horizontal="left" vertical="center"/>
    </xf>
    <xf numFmtId="0" fontId="5" fillId="4" borderId="28" xfId="0" applyFont="1" applyFill="1" applyBorder="1" applyAlignment="1">
      <alignment horizontal="left" vertical="center"/>
    </xf>
    <xf numFmtId="176" fontId="7" fillId="5" borderId="31" xfId="1" applyNumberFormat="1" applyFont="1" applyFill="1" applyBorder="1" applyAlignment="1" applyProtection="1">
      <alignment horizontal="center" vertical="center"/>
    </xf>
    <xf numFmtId="176" fontId="7" fillId="5" borderId="32" xfId="1" applyNumberFormat="1" applyFont="1" applyFill="1" applyBorder="1" applyAlignment="1" applyProtection="1">
      <alignment horizontal="center" vertical="center"/>
    </xf>
    <xf numFmtId="176" fontId="7" fillId="5" borderId="33" xfId="1" applyNumberFormat="1" applyFont="1" applyFill="1" applyBorder="1" applyAlignment="1" applyProtection="1">
      <alignment horizontal="center" vertical="center"/>
    </xf>
    <xf numFmtId="177" fontId="30" fillId="4" borderId="30" xfId="1" applyNumberFormat="1" applyFont="1" applyFill="1" applyBorder="1" applyProtection="1">
      <alignment vertical="center"/>
    </xf>
    <xf numFmtId="177" fontId="30" fillId="4" borderId="31" xfId="1" applyNumberFormat="1" applyFont="1" applyFill="1" applyBorder="1" applyAlignment="1" applyProtection="1">
      <alignment horizontal="right" vertical="center"/>
    </xf>
    <xf numFmtId="177" fontId="30" fillId="4" borderId="32" xfId="1" applyNumberFormat="1" applyFont="1" applyFill="1" applyBorder="1" applyAlignment="1" applyProtection="1">
      <alignment horizontal="right" vertical="center"/>
    </xf>
    <xf numFmtId="177" fontId="30" fillId="4" borderId="33" xfId="1" applyNumberFormat="1" applyFont="1" applyFill="1" applyBorder="1" applyAlignment="1" applyProtection="1">
      <alignment horizontal="right" vertical="center"/>
    </xf>
    <xf numFmtId="178" fontId="7" fillId="5" borderId="25" xfId="1" applyNumberFormat="1" applyFont="1" applyFill="1" applyBorder="1" applyAlignment="1" applyProtection="1">
      <alignment horizontal="center" vertical="center"/>
    </xf>
    <xf numFmtId="178" fontId="7" fillId="5" borderId="26" xfId="1" applyNumberFormat="1" applyFont="1" applyFill="1" applyBorder="1" applyAlignment="1" applyProtection="1">
      <alignment horizontal="center" vertical="center"/>
    </xf>
    <xf numFmtId="178" fontId="7" fillId="5" borderId="28" xfId="1" applyNumberFormat="1" applyFont="1" applyFill="1" applyBorder="1" applyAlignment="1" applyProtection="1">
      <alignment horizontal="center" vertical="center"/>
    </xf>
    <xf numFmtId="177" fontId="30" fillId="4" borderId="27" xfId="1" applyNumberFormat="1" applyFont="1" applyFill="1" applyBorder="1" applyProtection="1">
      <alignment vertical="center"/>
    </xf>
    <xf numFmtId="177" fontId="30" fillId="4" borderId="25" xfId="1" applyNumberFormat="1" applyFont="1" applyFill="1" applyBorder="1" applyAlignment="1" applyProtection="1">
      <alignment horizontal="right" vertical="center"/>
    </xf>
    <xf numFmtId="177" fontId="30" fillId="4" borderId="26" xfId="1" applyNumberFormat="1" applyFont="1" applyFill="1" applyBorder="1" applyAlignment="1" applyProtection="1">
      <alignment horizontal="right" vertical="center"/>
    </xf>
    <xf numFmtId="177" fontId="30" fillId="4" borderId="28" xfId="1" applyNumberFormat="1" applyFont="1" applyFill="1" applyBorder="1" applyAlignment="1" applyProtection="1">
      <alignment horizontal="right" vertical="center"/>
    </xf>
    <xf numFmtId="0" fontId="13" fillId="3" borderId="21" xfId="0" applyFont="1" applyFill="1" applyBorder="1" applyAlignment="1">
      <alignment horizontal="center" vertical="center"/>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7" fillId="0" borderId="28" xfId="0" applyFont="1" applyBorder="1" applyAlignment="1">
      <alignment horizontal="left" vertical="center" shrinkToFit="1"/>
    </xf>
    <xf numFmtId="183" fontId="7" fillId="0" borderId="25" xfId="0" applyNumberFormat="1" applyFont="1" applyBorder="1" applyAlignment="1">
      <alignment horizontal="right" vertical="center"/>
    </xf>
    <xf numFmtId="183" fontId="7" fillId="0" borderId="28" xfId="0" applyNumberFormat="1" applyFont="1" applyBorder="1" applyAlignment="1">
      <alignment horizontal="right"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38" xfId="0" applyFont="1" applyFill="1" applyBorder="1" applyAlignment="1">
      <alignment horizontal="center" vertical="center"/>
    </xf>
    <xf numFmtId="0" fontId="13" fillId="4" borderId="10" xfId="0" applyFont="1" applyFill="1" applyBorder="1" applyAlignment="1">
      <alignment horizontal="left" vertical="center"/>
    </xf>
    <xf numFmtId="0" fontId="13" fillId="4" borderId="11" xfId="0" applyFont="1" applyFill="1" applyBorder="1" applyAlignment="1">
      <alignment horizontal="left" vertical="center"/>
    </xf>
    <xf numFmtId="0" fontId="13" fillId="4" borderId="12" xfId="0" applyFont="1" applyFill="1" applyBorder="1" applyAlignment="1">
      <alignment horizontal="left" vertical="center"/>
    </xf>
    <xf numFmtId="177" fontId="30" fillId="4" borderId="36" xfId="0" applyNumberFormat="1" applyFont="1" applyFill="1" applyBorder="1">
      <alignment vertical="center"/>
    </xf>
    <xf numFmtId="177" fontId="30" fillId="4" borderId="41" xfId="1" applyNumberFormat="1" applyFont="1" applyFill="1" applyBorder="1" applyProtection="1">
      <alignment vertical="center"/>
    </xf>
    <xf numFmtId="177" fontId="30" fillId="4" borderId="42" xfId="1" applyNumberFormat="1" applyFont="1" applyFill="1" applyBorder="1" applyProtection="1">
      <alignment vertical="center"/>
    </xf>
    <xf numFmtId="177" fontId="30" fillId="4" borderId="38" xfId="1" applyNumberFormat="1" applyFont="1" applyFill="1" applyBorder="1" applyProtection="1">
      <alignment vertical="center"/>
    </xf>
    <xf numFmtId="0" fontId="7" fillId="0" borderId="31" xfId="0" applyFont="1" applyBorder="1" applyAlignment="1">
      <alignment horizontal="left" vertical="center" shrinkToFit="1"/>
    </xf>
    <xf numFmtId="0" fontId="7" fillId="0" borderId="32" xfId="0" applyFont="1" applyBorder="1" applyAlignment="1">
      <alignment horizontal="left" vertical="center" shrinkToFit="1"/>
    </xf>
    <xf numFmtId="0" fontId="7" fillId="0" borderId="33" xfId="0" applyFont="1" applyBorder="1" applyAlignment="1">
      <alignment horizontal="left" vertical="center" shrinkToFit="1"/>
    </xf>
    <xf numFmtId="183" fontId="7" fillId="0" borderId="31" xfId="0" applyNumberFormat="1" applyFont="1" applyBorder="1" applyAlignment="1">
      <alignment horizontal="right" vertical="center"/>
    </xf>
    <xf numFmtId="183" fontId="7" fillId="0" borderId="33" xfId="0" applyNumberFormat="1" applyFont="1" applyBorder="1" applyAlignment="1">
      <alignment horizontal="right" vertical="center"/>
    </xf>
    <xf numFmtId="177" fontId="7" fillId="0" borderId="31" xfId="1" applyNumberFormat="1" applyFont="1" applyBorder="1" applyAlignment="1">
      <alignment horizontal="right" vertical="center" shrinkToFit="1"/>
    </xf>
    <xf numFmtId="177" fontId="7" fillId="0" borderId="32" xfId="1" applyNumberFormat="1" applyFont="1" applyBorder="1" applyAlignment="1">
      <alignment horizontal="right" vertical="center" shrinkToFit="1"/>
    </xf>
    <xf numFmtId="177" fontId="7" fillId="0" borderId="33" xfId="1" applyNumberFormat="1" applyFont="1" applyBorder="1" applyAlignment="1">
      <alignment horizontal="right" vertical="center" shrinkToFit="1"/>
    </xf>
    <xf numFmtId="176" fontId="7" fillId="0" borderId="31" xfId="0" applyNumberFormat="1" applyFont="1" applyBorder="1" applyAlignment="1">
      <alignment horizontal="right" vertical="center" shrinkToFit="1"/>
    </xf>
    <xf numFmtId="176" fontId="7" fillId="0" borderId="33" xfId="0" applyNumberFormat="1" applyFont="1" applyBorder="1" applyAlignment="1">
      <alignment horizontal="right" vertical="center" shrinkToFit="1"/>
    </xf>
    <xf numFmtId="177" fontId="29" fillId="5" borderId="31" xfId="1" applyNumberFormat="1" applyFont="1" applyFill="1" applyBorder="1" applyAlignment="1" applyProtection="1">
      <alignment horizontal="right" vertical="center"/>
    </xf>
    <xf numFmtId="177" fontId="29" fillId="5" borderId="32" xfId="1" applyNumberFormat="1" applyFont="1" applyFill="1" applyBorder="1" applyAlignment="1" applyProtection="1">
      <alignment horizontal="right" vertical="center"/>
    </xf>
    <xf numFmtId="177" fontId="29" fillId="5" borderId="33" xfId="1" applyNumberFormat="1" applyFont="1" applyFill="1" applyBorder="1" applyAlignment="1" applyProtection="1">
      <alignment horizontal="right" vertical="center"/>
    </xf>
    <xf numFmtId="0" fontId="5" fillId="4" borderId="39" xfId="0" applyFont="1" applyFill="1" applyBorder="1" applyAlignment="1">
      <alignment horizontal="left" vertical="center"/>
    </xf>
    <xf numFmtId="0" fontId="5" fillId="4" borderId="40" xfId="0" applyFont="1" applyFill="1" applyBorder="1" applyAlignment="1">
      <alignment horizontal="left" vertical="center"/>
    </xf>
    <xf numFmtId="0" fontId="5" fillId="4" borderId="7" xfId="0" applyFont="1" applyFill="1" applyBorder="1" applyAlignment="1">
      <alignment horizontal="left" vertical="center"/>
    </xf>
    <xf numFmtId="177" fontId="30" fillId="4" borderId="5" xfId="1" applyNumberFormat="1" applyFont="1" applyFill="1" applyBorder="1" applyProtection="1">
      <alignment vertical="center"/>
    </xf>
    <xf numFmtId="177" fontId="30" fillId="4" borderId="3" xfId="1" applyNumberFormat="1" applyFont="1" applyFill="1" applyBorder="1" applyProtection="1">
      <alignment vertical="center"/>
    </xf>
    <xf numFmtId="177" fontId="30" fillId="4" borderId="4" xfId="1" applyNumberFormat="1" applyFont="1" applyFill="1" applyBorder="1" applyProtection="1">
      <alignment vertical="center"/>
    </xf>
    <xf numFmtId="177" fontId="30" fillId="4" borderId="8" xfId="1" applyNumberFormat="1" applyFont="1" applyFill="1" applyBorder="1" applyProtection="1">
      <alignmen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8" xfId="0" applyFont="1" applyFill="1" applyBorder="1" applyAlignment="1">
      <alignment horizontal="lef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29" xfId="0" applyFont="1" applyBorder="1" applyAlignment="1">
      <alignment horizontal="center" vertical="center"/>
    </xf>
    <xf numFmtId="0" fontId="15" fillId="4" borderId="22" xfId="0" applyFont="1" applyFill="1" applyBorder="1" applyAlignment="1">
      <alignment horizontal="center" vertical="center" shrinkToFit="1"/>
    </xf>
    <xf numFmtId="0" fontId="15" fillId="4" borderId="23" xfId="0" applyFont="1" applyFill="1" applyBorder="1" applyAlignment="1">
      <alignment horizontal="center" vertical="center" shrinkToFit="1"/>
    </xf>
    <xf numFmtId="0" fontId="15" fillId="4" borderId="24" xfId="0" applyFont="1" applyFill="1" applyBorder="1" applyAlignment="1">
      <alignment horizontal="center"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7" xfId="0" applyFont="1" applyBorder="1" applyAlignment="1">
      <alignment horizontal="left" vertical="center" shrinkToFit="1"/>
    </xf>
    <xf numFmtId="0" fontId="6" fillId="4" borderId="15" xfId="0" applyFont="1" applyFill="1" applyBorder="1">
      <alignment vertical="center"/>
    </xf>
    <xf numFmtId="0" fontId="6" fillId="4" borderId="16" xfId="0" applyFont="1" applyFill="1" applyBorder="1">
      <alignment vertical="center"/>
    </xf>
    <xf numFmtId="0" fontId="6" fillId="4" borderId="20" xfId="0" applyFont="1" applyFill="1" applyBorder="1">
      <alignment vertical="center"/>
    </xf>
    <xf numFmtId="31" fontId="3" fillId="0" borderId="47" xfId="0" applyNumberFormat="1" applyFont="1" applyBorder="1" applyAlignment="1">
      <alignment horizontal="center" vertical="center"/>
    </xf>
    <xf numFmtId="31" fontId="3" fillId="0" borderId="48" xfId="0" applyNumberFormat="1" applyFont="1" applyBorder="1" applyAlignment="1">
      <alignment horizontal="center" vertical="center"/>
    </xf>
    <xf numFmtId="31" fontId="3" fillId="0" borderId="49" xfId="0" applyNumberFormat="1" applyFont="1" applyBorder="1" applyAlignment="1">
      <alignment horizontal="center" vertical="center"/>
    </xf>
    <xf numFmtId="0" fontId="4" fillId="0" borderId="50" xfId="0" applyFont="1" applyBorder="1" applyAlignment="1">
      <alignment horizontal="center" vertical="center"/>
    </xf>
    <xf numFmtId="181" fontId="6" fillId="4" borderId="50" xfId="0" applyNumberFormat="1" applyFont="1" applyFill="1" applyBorder="1" applyAlignment="1">
      <alignment horizontal="center" vertical="center"/>
    </xf>
    <xf numFmtId="0" fontId="5"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20"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0" xfId="0" applyFont="1" applyFill="1" applyBorder="1" applyAlignment="1">
      <alignment horizontal="center"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38" fontId="6" fillId="0" borderId="10" xfId="1" applyFont="1" applyFill="1" applyBorder="1" applyProtection="1">
      <alignment vertical="center"/>
    </xf>
    <xf numFmtId="38" fontId="6" fillId="0" borderId="11" xfId="1" applyFont="1" applyFill="1" applyBorder="1" applyProtection="1">
      <alignment vertical="center"/>
    </xf>
    <xf numFmtId="38" fontId="6" fillId="0" borderId="12" xfId="1" applyFont="1" applyFill="1" applyBorder="1" applyProtection="1">
      <alignment vertical="center"/>
    </xf>
    <xf numFmtId="177" fontId="6" fillId="0" borderId="9" xfId="1" applyNumberFormat="1" applyFont="1" applyFill="1" applyBorder="1" applyProtection="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3" borderId="54" xfId="0" applyFont="1" applyFill="1" applyBorder="1">
      <alignment vertical="center"/>
    </xf>
    <xf numFmtId="0" fontId="6" fillId="3" borderId="52" xfId="0" applyFont="1" applyFill="1" applyBorder="1">
      <alignment vertical="center"/>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8" xfId="0" applyFont="1" applyBorder="1" applyAlignment="1">
      <alignment horizontal="left" vertical="center" shrinkToFit="1"/>
    </xf>
    <xf numFmtId="183" fontId="7" fillId="0" borderId="3" xfId="0" applyNumberFormat="1" applyFont="1" applyBorder="1" applyAlignment="1">
      <alignment horizontal="right" vertical="center"/>
    </xf>
    <xf numFmtId="183" fontId="7" fillId="0" borderId="8" xfId="0" applyNumberFormat="1" applyFont="1" applyBorder="1" applyAlignment="1">
      <alignment horizontal="right" vertical="center"/>
    </xf>
    <xf numFmtId="177" fontId="7" fillId="0" borderId="3" xfId="1" applyNumberFormat="1" applyFont="1" applyFill="1" applyBorder="1" applyAlignment="1" applyProtection="1">
      <alignment horizontal="right" vertical="center" shrinkToFit="1"/>
    </xf>
    <xf numFmtId="177" fontId="7" fillId="0" borderId="4" xfId="1" applyNumberFormat="1" applyFont="1" applyFill="1" applyBorder="1" applyAlignment="1" applyProtection="1">
      <alignment horizontal="right" vertical="center" shrinkToFit="1"/>
    </xf>
    <xf numFmtId="177" fontId="7" fillId="0" borderId="8" xfId="1" applyNumberFormat="1" applyFont="1" applyFill="1" applyBorder="1" applyAlignment="1" applyProtection="1">
      <alignment horizontal="right" vertical="center" shrinkToFit="1"/>
    </xf>
    <xf numFmtId="176" fontId="7" fillId="0" borderId="3" xfId="0" applyNumberFormat="1" applyFont="1" applyBorder="1" applyAlignment="1">
      <alignment horizontal="right" vertical="center" shrinkToFit="1"/>
    </xf>
    <xf numFmtId="176" fontId="7" fillId="0" borderId="8" xfId="0" applyNumberFormat="1" applyFont="1" applyBorder="1" applyAlignment="1">
      <alignment horizontal="right" vertical="center" shrinkToFit="1"/>
    </xf>
    <xf numFmtId="177" fontId="29" fillId="5" borderId="3" xfId="1" applyNumberFormat="1" applyFont="1" applyFill="1" applyBorder="1" applyAlignment="1" applyProtection="1">
      <alignment horizontal="right" vertical="center"/>
    </xf>
    <xf numFmtId="177" fontId="29" fillId="5" borderId="4" xfId="1" applyNumberFormat="1" applyFont="1" applyFill="1" applyBorder="1" applyAlignment="1" applyProtection="1">
      <alignment horizontal="right" vertical="center"/>
    </xf>
    <xf numFmtId="177" fontId="29" fillId="5" borderId="8" xfId="1" applyNumberFormat="1" applyFont="1" applyFill="1" applyBorder="1" applyAlignment="1" applyProtection="1">
      <alignment horizontal="right"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5"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0" xfId="0" applyFont="1" applyFill="1" applyAlignment="1">
      <alignment horizontal="center" vertical="center"/>
    </xf>
    <xf numFmtId="0" fontId="7" fillId="3" borderId="1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1" fillId="0" borderId="0" xfId="0" applyFont="1" applyAlignment="1">
      <alignment horizontal="center" vertical="center"/>
    </xf>
    <xf numFmtId="0" fontId="31" fillId="0" borderId="19"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5" fillId="3" borderId="5"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39"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7" xfId="0" applyFont="1" applyFill="1" applyBorder="1" applyAlignment="1">
      <alignment horizontal="center" vertical="center"/>
    </xf>
    <xf numFmtId="0" fontId="4" fillId="0" borderId="39" xfId="0" applyFont="1" applyBorder="1" applyAlignment="1">
      <alignment vertical="center" shrinkToFit="1"/>
    </xf>
    <xf numFmtId="0" fontId="4" fillId="0" borderId="40" xfId="0" applyFont="1" applyBorder="1" applyAlignment="1">
      <alignment vertical="center" shrinkToFit="1"/>
    </xf>
    <xf numFmtId="0" fontId="4" fillId="0" borderId="7" xfId="0" applyFont="1" applyBorder="1" applyAlignment="1">
      <alignment vertical="center" shrinkToFit="1"/>
    </xf>
    <xf numFmtId="177" fontId="30" fillId="4" borderId="41" xfId="1" applyNumberFormat="1" applyFont="1" applyFill="1" applyBorder="1" applyAlignment="1" applyProtection="1">
      <alignment horizontal="right" vertical="center"/>
    </xf>
    <xf numFmtId="177" fontId="30" fillId="4" borderId="42" xfId="1" applyNumberFormat="1" applyFont="1" applyFill="1" applyBorder="1" applyAlignment="1" applyProtection="1">
      <alignment horizontal="right" vertical="center"/>
    </xf>
    <xf numFmtId="177" fontId="30" fillId="4" borderId="38" xfId="1" applyNumberFormat="1" applyFont="1" applyFill="1" applyBorder="1" applyAlignment="1" applyProtection="1">
      <alignment horizontal="right" vertical="center"/>
    </xf>
    <xf numFmtId="183" fontId="7" fillId="0" borderId="31" xfId="1" applyNumberFormat="1" applyFont="1" applyFill="1" applyBorder="1" applyAlignment="1" applyProtection="1">
      <alignment horizontal="right" vertical="center"/>
    </xf>
    <xf numFmtId="183" fontId="7" fillId="0" borderId="33" xfId="1" applyNumberFormat="1" applyFont="1" applyFill="1" applyBorder="1" applyAlignment="1" applyProtection="1">
      <alignment horizontal="right" vertical="center"/>
    </xf>
    <xf numFmtId="183" fontId="7" fillId="0" borderId="25" xfId="1" applyNumberFormat="1" applyFont="1" applyFill="1" applyBorder="1" applyAlignment="1" applyProtection="1">
      <alignment horizontal="right" vertical="center"/>
    </xf>
    <xf numFmtId="183" fontId="7" fillId="0" borderId="28" xfId="1" applyNumberFormat="1" applyFont="1" applyFill="1" applyBorder="1" applyAlignment="1" applyProtection="1">
      <alignment horizontal="right"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8" xfId="0" applyFont="1" applyFill="1" applyBorder="1" applyAlignment="1">
      <alignment horizontal="center" vertical="center"/>
    </xf>
    <xf numFmtId="183" fontId="7" fillId="0" borderId="3" xfId="1" applyNumberFormat="1" applyFont="1" applyFill="1" applyBorder="1" applyAlignment="1" applyProtection="1">
      <alignment horizontal="right" vertical="center"/>
    </xf>
    <xf numFmtId="183" fontId="7" fillId="0" borderId="8" xfId="1" applyNumberFormat="1" applyFont="1" applyFill="1" applyBorder="1" applyAlignment="1" applyProtection="1">
      <alignment horizontal="right" vertical="center"/>
    </xf>
    <xf numFmtId="0" fontId="24" fillId="0" borderId="0" xfId="0" applyFont="1" applyAlignment="1">
      <alignment horizontal="center" vertical="center"/>
    </xf>
    <xf numFmtId="0" fontId="24" fillId="0" borderId="19"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14" fillId="3" borderId="16"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7" xfId="0" applyFont="1" applyFill="1" applyBorder="1" applyAlignment="1">
      <alignment horizontal="center" vertical="center"/>
    </xf>
    <xf numFmtId="0" fontId="4" fillId="0" borderId="40" xfId="0" applyFont="1" applyBorder="1" applyAlignment="1">
      <alignment horizontal="left" vertical="center"/>
    </xf>
    <xf numFmtId="0" fontId="4" fillId="0" borderId="7" xfId="0" applyFont="1" applyBorder="1" applyAlignment="1">
      <alignment horizontal="lef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186" fontId="4" fillId="0" borderId="50" xfId="0" applyNumberFormat="1" applyFont="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185" fontId="37" fillId="0" borderId="22" xfId="0" applyNumberFormat="1" applyFont="1" applyBorder="1" applyAlignment="1">
      <alignment horizontal="center" vertical="center"/>
    </xf>
    <xf numFmtId="185" fontId="37" fillId="0" borderId="24" xfId="0" applyNumberFormat="1" applyFont="1" applyBorder="1" applyAlignment="1">
      <alignment horizontal="center" vertical="center"/>
    </xf>
  </cellXfs>
  <cellStyles count="2">
    <cellStyle name="桁区切り" xfId="1" builtinId="6"/>
    <cellStyle name="標準" xfId="0" builtinId="0"/>
  </cellStyles>
  <dxfs count="5">
    <dxf>
      <numFmt numFmtId="177" formatCode="#,##0;[Red]\▲#,##0"/>
    </dxf>
    <dxf>
      <font>
        <color rgb="FF0000FF"/>
      </font>
    </dxf>
    <dxf>
      <numFmt numFmtId="3" formatCode="#,##0"/>
    </dxf>
    <dxf>
      <font>
        <color rgb="FF0000FF"/>
      </font>
    </dxf>
    <dxf>
      <numFmt numFmtId="3" formatCode="#,##0"/>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H$2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H$2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76201</xdr:colOff>
      <xdr:row>28</xdr:row>
      <xdr:rowOff>66675</xdr:rowOff>
    </xdr:from>
    <xdr:to>
      <xdr:col>14</xdr:col>
      <xdr:colOff>76201</xdr:colOff>
      <xdr:row>30</xdr:row>
      <xdr:rowOff>105602</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76201" y="5772150"/>
          <a:ext cx="3819525" cy="381827"/>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050" b="1">
              <a:solidFill>
                <a:sysClr val="windowText" lastClr="000000"/>
              </a:solidFill>
            </a:rPr>
            <a:t>日本住宅パネル工業協同組合　指定請求書</a:t>
          </a:r>
          <a:endParaRPr kumimoji="1" lang="en-US" altLang="ja-JP" sz="1050" b="1">
            <a:solidFill>
              <a:sysClr val="windowText" lastClr="000000"/>
            </a:solidFill>
          </a:endParaRPr>
        </a:p>
      </xdr:txBody>
    </xdr:sp>
    <xdr:clientData/>
  </xdr:twoCellAnchor>
  <xdr:twoCellAnchor editAs="oneCell">
    <xdr:from>
      <xdr:col>1</xdr:col>
      <xdr:colOff>85725</xdr:colOff>
      <xdr:row>28</xdr:row>
      <xdr:rowOff>114300</xdr:rowOff>
    </xdr:from>
    <xdr:to>
      <xdr:col>1</xdr:col>
      <xdr:colOff>373725</xdr:colOff>
      <xdr:row>30</xdr:row>
      <xdr:rowOff>59400</xdr:rowOff>
    </xdr:to>
    <xdr:pic>
      <xdr:nvPicPr>
        <xdr:cNvPr id="3" name="Picture 4">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81977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22</xdr:col>
          <xdr:colOff>180975</xdr:colOff>
          <xdr:row>20</xdr:row>
          <xdr:rowOff>57150</xdr:rowOff>
        </xdr:from>
        <xdr:to>
          <xdr:col>25</xdr:col>
          <xdr:colOff>76200</xdr:colOff>
          <xdr:row>21</xdr:row>
          <xdr:rowOff>123825</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xmlns=""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20</xdr:row>
          <xdr:rowOff>76200</xdr:rowOff>
        </xdr:from>
        <xdr:to>
          <xdr:col>23</xdr:col>
          <xdr:colOff>38100</xdr:colOff>
          <xdr:row>21</xdr:row>
          <xdr:rowOff>114300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xmlns=""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20</xdr:row>
          <xdr:rowOff>57150</xdr:rowOff>
        </xdr:from>
        <xdr:to>
          <xdr:col>28</xdr:col>
          <xdr:colOff>9525</xdr:colOff>
          <xdr:row>21</xdr:row>
          <xdr:rowOff>123825</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xmlns=""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76201</xdr:colOff>
      <xdr:row>28</xdr:row>
      <xdr:rowOff>66675</xdr:rowOff>
    </xdr:from>
    <xdr:to>
      <xdr:col>14</xdr:col>
      <xdr:colOff>76201</xdr:colOff>
      <xdr:row>30</xdr:row>
      <xdr:rowOff>105602</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76201" y="4867275"/>
          <a:ext cx="3524250" cy="381827"/>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050" b="1">
              <a:solidFill>
                <a:sysClr val="windowText" lastClr="000000"/>
              </a:solidFill>
            </a:rPr>
            <a:t>日本住宅パネル工業協同組合　指定請求書</a:t>
          </a:r>
          <a:endParaRPr kumimoji="1" lang="en-US" altLang="ja-JP" sz="1050" b="1">
            <a:solidFill>
              <a:sysClr val="windowText" lastClr="000000"/>
            </a:solidFill>
          </a:endParaRPr>
        </a:p>
      </xdr:txBody>
    </xdr:sp>
    <xdr:clientData/>
  </xdr:twoCellAnchor>
  <xdr:twoCellAnchor editAs="oneCell">
    <xdr:from>
      <xdr:col>1</xdr:col>
      <xdr:colOff>85725</xdr:colOff>
      <xdr:row>28</xdr:row>
      <xdr:rowOff>114300</xdr:rowOff>
    </xdr:from>
    <xdr:to>
      <xdr:col>1</xdr:col>
      <xdr:colOff>373725</xdr:colOff>
      <xdr:row>30</xdr:row>
      <xdr:rowOff>59400</xdr:rowOff>
    </xdr:to>
    <xdr:pic>
      <xdr:nvPicPr>
        <xdr:cNvPr id="4" name="Picture 4">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81977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22</xdr:col>
          <xdr:colOff>180975</xdr:colOff>
          <xdr:row>20</xdr:row>
          <xdr:rowOff>57150</xdr:rowOff>
        </xdr:from>
        <xdr:to>
          <xdr:col>25</xdr:col>
          <xdr:colOff>76200</xdr:colOff>
          <xdr:row>21</xdr:row>
          <xdr:rowOff>95250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xmlns=""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20</xdr:row>
          <xdr:rowOff>76200</xdr:rowOff>
        </xdr:from>
        <xdr:to>
          <xdr:col>23</xdr:col>
          <xdr:colOff>38100</xdr:colOff>
          <xdr:row>21</xdr:row>
          <xdr:rowOff>85725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xmlns=""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20</xdr:row>
          <xdr:rowOff>57150</xdr:rowOff>
        </xdr:from>
        <xdr:to>
          <xdr:col>28</xdr:col>
          <xdr:colOff>9525</xdr:colOff>
          <xdr:row>21</xdr:row>
          <xdr:rowOff>95250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xmlns=""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128954</xdr:colOff>
          <xdr:row>62</xdr:row>
          <xdr:rowOff>117475</xdr:rowOff>
        </xdr:from>
        <xdr:to>
          <xdr:col>31</xdr:col>
          <xdr:colOff>268679</xdr:colOff>
          <xdr:row>65</xdr:row>
          <xdr:rowOff>71125</xdr:rowOff>
        </xdr:to>
        <xdr:pic>
          <xdr:nvPicPr>
            <xdr:cNvPr id="10" name="図 9">
              <a:extLst>
                <a:ext uri="{FF2B5EF4-FFF2-40B4-BE49-F238E27FC236}">
                  <a16:creationId xmlns:a16="http://schemas.microsoft.com/office/drawing/2014/main" xmlns="" id="{00000000-0008-0000-0200-00000A000000}"/>
                </a:ext>
              </a:extLst>
            </xdr:cNvPr>
            <xdr:cNvPicPr>
              <a:picLocks noChangeArrowheads="1"/>
              <a:extLst>
                <a:ext uri="{84589F7E-364E-4C9E-8A38-B11213B215E9}">
                  <a14:cameraTool cellRange="Sheet1!$B$7:$F$7" spid="_x0000_s2333"/>
                </a:ext>
              </a:extLst>
            </xdr:cNvPicPr>
          </xdr:nvPicPr>
          <xdr:blipFill>
            <a:blip xmlns:r="http://schemas.openxmlformats.org/officeDocument/2006/relationships" r:embed="rId1"/>
            <a:srcRect/>
            <a:stretch>
              <a:fillRect/>
            </a:stretch>
          </xdr:blipFill>
          <xdr:spPr bwMode="auto">
            <a:xfrm>
              <a:off x="5224829" y="11404600"/>
              <a:ext cx="2340000" cy="46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oneCellAnchor>
    <xdr:from>
      <xdr:col>1</xdr:col>
      <xdr:colOff>104774</xdr:colOff>
      <xdr:row>28</xdr:row>
      <xdr:rowOff>161924</xdr:rowOff>
    </xdr:from>
    <xdr:ext cx="324000" cy="324000"/>
    <xdr:pic>
      <xdr:nvPicPr>
        <xdr:cNvPr id="11" name="Picture 4">
          <a:extLst>
            <a:ext uri="{FF2B5EF4-FFF2-40B4-BE49-F238E27FC236}">
              <a16:creationId xmlns:a16="http://schemas.microsoft.com/office/drawing/2014/main" xmlns="" id="{00000000-0008-0000-0200-00000B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9" y="5153024"/>
          <a:ext cx="324000" cy="3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76201</xdr:colOff>
      <xdr:row>28</xdr:row>
      <xdr:rowOff>117474</xdr:rowOff>
    </xdr:from>
    <xdr:to>
      <xdr:col>9</xdr:col>
      <xdr:colOff>327301</xdr:colOff>
      <xdr:row>30</xdr:row>
      <xdr:rowOff>170574</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76201" y="5041899"/>
          <a:ext cx="2880000" cy="396000"/>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50">
              <a:solidFill>
                <a:sysClr val="windowText" lastClr="000000"/>
              </a:solidFill>
            </a:rPr>
            <a:t>　</a:t>
          </a:r>
          <a:r>
            <a:rPr kumimoji="1" lang="ja-JP" altLang="en-US" sz="1150" b="1">
              <a:solidFill>
                <a:sysClr val="windowText" lastClr="000000"/>
              </a:solidFill>
              <a:latin typeface="ＭＳ ゴシック" panose="020B0609070205080204" pitchFamily="49" charset="-128"/>
              <a:ea typeface="ＭＳ ゴシック" panose="020B0609070205080204" pitchFamily="49" charset="-128"/>
            </a:rPr>
            <a:t>日本住宅パネル工業協同組合</a:t>
          </a:r>
          <a:endParaRPr kumimoji="1" lang="en-US" altLang="ja-JP" sz="11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20</xdr:col>
          <xdr:colOff>128954</xdr:colOff>
          <xdr:row>28</xdr:row>
          <xdr:rowOff>114300</xdr:rowOff>
        </xdr:from>
        <xdr:to>
          <xdr:col>31</xdr:col>
          <xdr:colOff>268679</xdr:colOff>
          <xdr:row>31</xdr:row>
          <xdr:rowOff>67950</xdr:rowOff>
        </xdr:to>
        <xdr:pic>
          <xdr:nvPicPr>
            <xdr:cNvPr id="20" name="図 19">
              <a:extLst>
                <a:ext uri="{FF2B5EF4-FFF2-40B4-BE49-F238E27FC236}">
                  <a16:creationId xmlns:a16="http://schemas.microsoft.com/office/drawing/2014/main" xmlns="" id="{00000000-0008-0000-0200-000014000000}"/>
                </a:ext>
              </a:extLst>
            </xdr:cNvPr>
            <xdr:cNvPicPr>
              <a:picLocks noChangeArrowheads="1"/>
              <a:extLst>
                <a:ext uri="{84589F7E-364E-4C9E-8A38-B11213B215E9}">
                  <a14:cameraTool cellRange="Sheet1!$B$7:$F$7" spid="_x0000_s2334"/>
                </a:ext>
              </a:extLst>
            </xdr:cNvPicPr>
          </xdr:nvPicPr>
          <xdr:blipFill>
            <a:blip xmlns:r="http://schemas.openxmlformats.org/officeDocument/2006/relationships" r:embed="rId1"/>
            <a:srcRect/>
            <a:stretch>
              <a:fillRect/>
            </a:stretch>
          </xdr:blipFill>
          <xdr:spPr bwMode="auto">
            <a:xfrm>
              <a:off x="5224829" y="5038725"/>
              <a:ext cx="2340000" cy="46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oneCellAnchor>
    <xdr:from>
      <xdr:col>1</xdr:col>
      <xdr:colOff>104774</xdr:colOff>
      <xdr:row>62</xdr:row>
      <xdr:rowOff>161924</xdr:rowOff>
    </xdr:from>
    <xdr:ext cx="324000" cy="324000"/>
    <xdr:pic>
      <xdr:nvPicPr>
        <xdr:cNvPr id="3" name="Picture 4">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9" y="11515724"/>
          <a:ext cx="324000" cy="3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76201</xdr:colOff>
      <xdr:row>62</xdr:row>
      <xdr:rowOff>117474</xdr:rowOff>
    </xdr:from>
    <xdr:to>
      <xdr:col>9</xdr:col>
      <xdr:colOff>327301</xdr:colOff>
      <xdr:row>64</xdr:row>
      <xdr:rowOff>170574</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76201" y="11404599"/>
          <a:ext cx="2880000" cy="396000"/>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50">
              <a:solidFill>
                <a:sysClr val="windowText" lastClr="000000"/>
              </a:solidFill>
            </a:rPr>
            <a:t>　</a:t>
          </a:r>
          <a:r>
            <a:rPr kumimoji="1" lang="ja-JP" altLang="en-US" sz="1150" b="1">
              <a:solidFill>
                <a:sysClr val="windowText" lastClr="000000"/>
              </a:solidFill>
              <a:latin typeface="ＭＳ ゴシック" panose="020B0609070205080204" pitchFamily="49" charset="-128"/>
              <a:ea typeface="ＭＳ ゴシック" panose="020B0609070205080204" pitchFamily="49" charset="-128"/>
            </a:rPr>
            <a:t>日本住宅パネル工業協同組合</a:t>
          </a:r>
          <a:endParaRPr kumimoji="1" lang="en-US" altLang="ja-JP" sz="11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omments" Target="../comments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7"/>
  <sheetViews>
    <sheetView workbookViewId="0">
      <selection activeCell="B21" sqref="B21"/>
    </sheetView>
  </sheetViews>
  <sheetFormatPr defaultRowHeight="13.5"/>
  <cols>
    <col min="1" max="1" width="1.125" style="2" customWidth="1"/>
    <col min="2" max="2" width="8.625" style="2" customWidth="1"/>
    <col min="3" max="3" width="3.625" style="2" customWidth="1"/>
    <col min="4" max="5" width="1.625" style="2" customWidth="1"/>
    <col min="6" max="6" width="3" style="2" customWidth="1"/>
    <col min="7" max="7" width="9.625" style="2" customWidth="1"/>
    <col min="8" max="9" width="2.625" style="2" customWidth="1"/>
    <col min="10" max="10" width="4.625" style="2" customWidth="1"/>
    <col min="11" max="12" width="2.625" style="2" customWidth="1"/>
    <col min="13" max="13" width="3.625" style="2" customWidth="1"/>
    <col min="14" max="15" width="2.125" style="2" customWidth="1"/>
    <col min="16" max="16" width="3.625" style="2" customWidth="1"/>
    <col min="17" max="19" width="3.125" style="2" customWidth="1"/>
    <col min="20" max="22" width="2.125" style="2" customWidth="1"/>
    <col min="23" max="23" width="2.625" style="2" customWidth="1"/>
    <col min="24" max="24" width="3.125" style="2" customWidth="1"/>
    <col min="25" max="26" width="2.125" style="2" customWidth="1"/>
    <col min="27" max="27" width="3.625" style="2" customWidth="1"/>
    <col min="28" max="32" width="2.625" style="2" customWidth="1"/>
    <col min="33" max="33" width="2.5" style="2" customWidth="1"/>
    <col min="34" max="34" width="5.875" style="2" hidden="1" customWidth="1"/>
    <col min="35" max="35" width="5.25" style="2" hidden="1" customWidth="1"/>
    <col min="36" max="37" width="9" style="2" hidden="1" customWidth="1"/>
    <col min="38" max="16384" width="9" style="2"/>
  </cols>
  <sheetData>
    <row r="1" spans="1:38" ht="12" customHeight="1" thickBot="1">
      <c r="A1" s="1"/>
      <c r="B1" s="1"/>
      <c r="C1" s="1"/>
      <c r="D1" s="1"/>
      <c r="E1" s="1"/>
      <c r="F1" s="1"/>
      <c r="AA1" s="1"/>
      <c r="AB1" s="1"/>
      <c r="AC1" s="1"/>
      <c r="AD1" s="1"/>
      <c r="AE1" s="1"/>
      <c r="AF1" s="1"/>
      <c r="AG1" s="1"/>
      <c r="AH1" s="1"/>
      <c r="AI1" s="1"/>
    </row>
    <row r="2" spans="1:38" ht="17.25" customHeight="1" thickBot="1">
      <c r="A2" s="1"/>
      <c r="B2" s="61" t="s">
        <v>48</v>
      </c>
      <c r="C2" s="62"/>
      <c r="D2" s="62"/>
      <c r="E2" s="62"/>
      <c r="F2" s="62"/>
      <c r="G2" s="62"/>
      <c r="H2" s="62"/>
      <c r="I2" s="62"/>
      <c r="J2" s="62"/>
      <c r="K2" s="62"/>
      <c r="L2" s="63"/>
      <c r="N2" s="64"/>
      <c r="O2" s="64"/>
      <c r="P2" s="64"/>
      <c r="Q2" s="65"/>
      <c r="R2" s="65"/>
      <c r="S2" s="65"/>
      <c r="T2" s="65"/>
      <c r="U2" s="65"/>
      <c r="V2" s="65"/>
      <c r="W2" s="65"/>
      <c r="Y2" s="66" t="s">
        <v>16</v>
      </c>
      <c r="Z2" s="67"/>
      <c r="AA2" s="68"/>
      <c r="AB2" s="69" t="str">
        <f ca="1">AH2</f>
        <v>2309-36831</v>
      </c>
      <c r="AC2" s="69"/>
      <c r="AD2" s="69"/>
      <c r="AE2" s="69"/>
      <c r="AF2" s="70"/>
      <c r="AG2" s="1"/>
      <c r="AH2" s="48" t="str">
        <f ca="1">RIGHT(TEXT(YEAR(B8),"0000"),2)&amp;TEXT(MONTH(B8),"00")&amp;"-"&amp;TEXT(INT(RAND()*100000),"00000")</f>
        <v>2309-36831</v>
      </c>
      <c r="AI2" s="48"/>
    </row>
    <row r="3" spans="1:38" ht="6.75" customHeight="1">
      <c r="A3" s="1"/>
      <c r="B3" s="1"/>
      <c r="C3" s="1"/>
      <c r="D3" s="1"/>
      <c r="E3" s="1"/>
      <c r="F3" s="1"/>
      <c r="G3" s="1"/>
      <c r="H3" s="4"/>
      <c r="I3" s="4"/>
      <c r="J3" s="4"/>
      <c r="K3" s="4"/>
      <c r="L3" s="4"/>
      <c r="M3" s="4"/>
      <c r="N3" s="4"/>
      <c r="O3" s="4"/>
      <c r="P3" s="4"/>
      <c r="Q3" s="4"/>
      <c r="R3" s="4"/>
      <c r="S3" s="4"/>
      <c r="T3" s="4"/>
      <c r="U3" s="4"/>
      <c r="V3" s="4"/>
      <c r="W3" s="4"/>
      <c r="X3" s="4"/>
      <c r="Y3" s="4"/>
      <c r="Z3" s="4"/>
      <c r="AA3" s="1"/>
      <c r="AB3" s="1"/>
      <c r="AC3" s="1"/>
      <c r="AD3" s="1"/>
      <c r="AE3" s="1"/>
      <c r="AF3" s="1"/>
      <c r="AG3" s="1"/>
      <c r="AH3" s="1"/>
      <c r="AI3" s="1"/>
    </row>
    <row r="4" spans="1:38" ht="15" customHeight="1">
      <c r="A4" s="1"/>
      <c r="B4" s="3" t="s">
        <v>13</v>
      </c>
      <c r="C4" s="80" t="s">
        <v>3</v>
      </c>
      <c r="D4" s="81"/>
      <c r="E4" s="81"/>
      <c r="F4" s="81"/>
      <c r="G4" s="81"/>
      <c r="H4" s="81"/>
      <c r="I4" s="81"/>
      <c r="J4" s="81"/>
      <c r="K4" s="81"/>
      <c r="L4" s="82"/>
      <c r="N4" s="83" t="s">
        <v>14</v>
      </c>
      <c r="O4" s="84"/>
      <c r="P4" s="84"/>
      <c r="Q4" s="84"/>
      <c r="R4" s="84"/>
      <c r="S4" s="85"/>
      <c r="T4" s="86" t="s">
        <v>45</v>
      </c>
      <c r="U4" s="87"/>
      <c r="V4" s="87"/>
      <c r="W4" s="87"/>
      <c r="X4" s="87"/>
      <c r="Y4" s="88"/>
      <c r="Z4" s="49" t="s">
        <v>50</v>
      </c>
      <c r="AA4" s="50"/>
      <c r="AB4" s="50"/>
      <c r="AC4" s="50"/>
      <c r="AD4" s="50"/>
      <c r="AE4" s="50"/>
      <c r="AF4" s="51"/>
      <c r="AG4" s="1"/>
      <c r="AH4" s="1"/>
    </row>
    <row r="5" spans="1:38" ht="18" customHeight="1">
      <c r="A5" s="1"/>
      <c r="B5" s="17">
        <v>1099</v>
      </c>
      <c r="C5" s="52" t="s">
        <v>72</v>
      </c>
      <c r="D5" s="53"/>
      <c r="E5" s="53"/>
      <c r="F5" s="53"/>
      <c r="G5" s="53"/>
      <c r="H5" s="53"/>
      <c r="I5" s="53"/>
      <c r="J5" s="53"/>
      <c r="K5" s="53"/>
      <c r="L5" s="54"/>
      <c r="N5" s="55">
        <f>M28</f>
        <v>21364</v>
      </c>
      <c r="O5" s="56"/>
      <c r="P5" s="56"/>
      <c r="Q5" s="56"/>
      <c r="R5" s="56"/>
      <c r="S5" s="57"/>
      <c r="T5" s="55">
        <f ca="1">Q28</f>
        <v>2136.4</v>
      </c>
      <c r="U5" s="56"/>
      <c r="V5" s="56"/>
      <c r="W5" s="56"/>
      <c r="X5" s="56"/>
      <c r="Y5" s="57"/>
      <c r="Z5" s="58">
        <f ca="1">N5+T5</f>
        <v>23500.400000000001</v>
      </c>
      <c r="AA5" s="59"/>
      <c r="AB5" s="59"/>
      <c r="AC5" s="59"/>
      <c r="AD5" s="59"/>
      <c r="AE5" s="59"/>
      <c r="AF5" s="60"/>
      <c r="AG5" s="1"/>
    </row>
    <row r="6" spans="1:38" ht="18" customHeight="1">
      <c r="A6" s="1"/>
      <c r="B6" s="1"/>
      <c r="C6" s="1"/>
      <c r="D6" s="1"/>
      <c r="E6" s="1"/>
      <c r="F6" s="1"/>
      <c r="G6" s="1"/>
      <c r="H6" s="4"/>
      <c r="I6" s="4"/>
      <c r="J6" s="4"/>
      <c r="K6" s="4"/>
      <c r="L6" s="4"/>
      <c r="M6" s="4"/>
      <c r="N6" s="4"/>
      <c r="O6" s="4"/>
      <c r="Y6" s="4"/>
      <c r="Z6" s="4"/>
      <c r="AA6" s="1"/>
      <c r="AB6" s="1"/>
      <c r="AC6" s="1"/>
      <c r="AD6" s="1"/>
      <c r="AE6" s="1"/>
      <c r="AF6" s="1"/>
      <c r="AG6" s="1"/>
    </row>
    <row r="7" spans="1:38" ht="18" customHeight="1">
      <c r="A7" s="1"/>
      <c r="B7" s="71" t="s">
        <v>0</v>
      </c>
      <c r="C7" s="72"/>
      <c r="D7" s="72"/>
      <c r="E7" s="72"/>
      <c r="F7" s="73"/>
      <c r="G7" s="74" t="s">
        <v>1</v>
      </c>
      <c r="H7" s="74"/>
      <c r="I7" s="74" t="s">
        <v>2</v>
      </c>
      <c r="J7" s="74"/>
      <c r="K7" s="74"/>
      <c r="L7" s="74"/>
      <c r="N7" s="2" t="s">
        <v>22</v>
      </c>
      <c r="AG7" s="1"/>
    </row>
    <row r="8" spans="1:38" ht="18" customHeight="1">
      <c r="A8" s="1"/>
      <c r="B8" s="75">
        <v>45199</v>
      </c>
      <c r="C8" s="76"/>
      <c r="D8" s="76"/>
      <c r="E8" s="76"/>
      <c r="F8" s="77"/>
      <c r="G8" s="78">
        <v>1236541</v>
      </c>
      <c r="H8" s="78"/>
      <c r="I8" s="79" t="s">
        <v>70</v>
      </c>
      <c r="J8" s="79"/>
      <c r="K8" s="79"/>
      <c r="L8" s="79"/>
      <c r="N8" s="93" t="s">
        <v>53</v>
      </c>
      <c r="O8" s="94"/>
      <c r="P8" s="95"/>
      <c r="Q8" s="96" t="str">
        <f>C5</f>
        <v>山本　三郎</v>
      </c>
      <c r="R8" s="97"/>
      <c r="S8" s="97"/>
      <c r="T8" s="97"/>
      <c r="U8" s="97"/>
      <c r="V8" s="97"/>
      <c r="W8" s="97"/>
      <c r="X8" s="97"/>
      <c r="Y8" s="97"/>
      <c r="Z8" s="98"/>
      <c r="AA8" s="98"/>
      <c r="AB8" s="98"/>
      <c r="AC8" s="98"/>
      <c r="AD8" s="98"/>
      <c r="AE8" s="98"/>
      <c r="AF8" s="99"/>
      <c r="AG8" s="1"/>
    </row>
    <row r="9" spans="1:38" ht="18" customHeight="1">
      <c r="A9" s="1"/>
      <c r="B9" s="71" t="s">
        <v>12</v>
      </c>
      <c r="C9" s="72"/>
      <c r="D9" s="72"/>
      <c r="E9" s="72"/>
      <c r="F9" s="72"/>
      <c r="G9" s="72"/>
      <c r="H9" s="72"/>
      <c r="I9" s="72"/>
      <c r="J9" s="72"/>
      <c r="K9" s="72"/>
      <c r="L9" s="73"/>
      <c r="N9" s="100" t="s">
        <v>20</v>
      </c>
      <c r="O9" s="101"/>
      <c r="P9" s="102"/>
      <c r="Q9" s="103">
        <v>1251254</v>
      </c>
      <c r="R9" s="104"/>
      <c r="S9" s="104"/>
      <c r="T9" s="104"/>
      <c r="U9" s="104"/>
      <c r="V9" s="105"/>
      <c r="W9" s="106" t="s">
        <v>21</v>
      </c>
      <c r="X9" s="107"/>
      <c r="Y9" s="108"/>
      <c r="Z9" s="109" t="s">
        <v>71</v>
      </c>
      <c r="AA9" s="110"/>
      <c r="AB9" s="110"/>
      <c r="AC9" s="110"/>
      <c r="AD9" s="110"/>
      <c r="AE9" s="110"/>
      <c r="AF9" s="111"/>
      <c r="AG9" s="1"/>
      <c r="AH9" s="8"/>
    </row>
    <row r="10" spans="1:38" ht="18" customHeight="1">
      <c r="A10" s="5"/>
      <c r="B10" s="52" t="s">
        <v>80</v>
      </c>
      <c r="C10" s="53"/>
      <c r="D10" s="53"/>
      <c r="E10" s="53"/>
      <c r="F10" s="53"/>
      <c r="G10" s="53"/>
      <c r="H10" s="53"/>
      <c r="I10" s="53"/>
      <c r="J10" s="53"/>
      <c r="K10" s="53"/>
      <c r="L10" s="54"/>
      <c r="N10" s="128" t="s">
        <v>52</v>
      </c>
      <c r="O10" s="129"/>
      <c r="P10" s="130"/>
      <c r="Q10" s="134" t="s">
        <v>82</v>
      </c>
      <c r="R10" s="135"/>
      <c r="S10" s="135"/>
      <c r="T10" s="135"/>
      <c r="U10" s="135"/>
      <c r="V10" s="135"/>
      <c r="W10" s="135"/>
      <c r="X10" s="135"/>
      <c r="Y10" s="135"/>
      <c r="Z10" s="135"/>
      <c r="AA10" s="135"/>
      <c r="AB10" s="135"/>
      <c r="AC10" s="135"/>
      <c r="AD10" s="135"/>
      <c r="AE10" s="135"/>
      <c r="AF10" s="136"/>
      <c r="AG10" s="1"/>
      <c r="AH10" s="89"/>
      <c r="AI10" s="89"/>
    </row>
    <row r="11" spans="1:38" ht="18" customHeight="1">
      <c r="A11" s="1"/>
      <c r="B11" s="71" t="s">
        <v>30</v>
      </c>
      <c r="C11" s="72"/>
      <c r="D11" s="72"/>
      <c r="E11" s="72"/>
      <c r="F11" s="72"/>
      <c r="G11" s="72"/>
      <c r="H11" s="72"/>
      <c r="I11" s="72"/>
      <c r="J11" s="72"/>
      <c r="K11" s="72"/>
      <c r="L11" s="73"/>
      <c r="N11" s="131"/>
      <c r="O11" s="132"/>
      <c r="P11" s="133"/>
      <c r="Q11" s="90" t="s">
        <v>83</v>
      </c>
      <c r="R11" s="91"/>
      <c r="S11" s="91"/>
      <c r="T11" s="91"/>
      <c r="U11" s="91"/>
      <c r="V11" s="91"/>
      <c r="W11" s="91"/>
      <c r="X11" s="91"/>
      <c r="Y11" s="91"/>
      <c r="Z11" s="91"/>
      <c r="AA11" s="91"/>
      <c r="AB11" s="91"/>
      <c r="AC11" s="91"/>
      <c r="AD11" s="91"/>
      <c r="AE11" s="91"/>
      <c r="AF11" s="92"/>
    </row>
    <row r="12" spans="1:38" ht="18" customHeight="1">
      <c r="A12" s="5"/>
      <c r="B12" s="52" t="s">
        <v>81</v>
      </c>
      <c r="C12" s="53"/>
      <c r="D12" s="53"/>
      <c r="E12" s="53"/>
      <c r="F12" s="53"/>
      <c r="G12" s="53"/>
      <c r="H12" s="53"/>
      <c r="I12" s="53"/>
      <c r="J12" s="53"/>
      <c r="K12" s="53"/>
      <c r="L12" s="54"/>
      <c r="N12" s="112" t="s">
        <v>10</v>
      </c>
      <c r="O12" s="113"/>
      <c r="P12" s="114"/>
      <c r="Q12" s="118" t="s">
        <v>72</v>
      </c>
      <c r="R12" s="118"/>
      <c r="S12" s="118"/>
      <c r="T12" s="118"/>
      <c r="U12" s="118"/>
      <c r="V12" s="118"/>
      <c r="W12" s="118"/>
      <c r="X12" s="118"/>
      <c r="Y12" s="118"/>
      <c r="Z12" s="118"/>
      <c r="AA12" s="118"/>
      <c r="AB12" s="118"/>
      <c r="AC12" s="118"/>
      <c r="AD12" s="120" t="s">
        <v>25</v>
      </c>
      <c r="AE12" s="120"/>
      <c r="AF12" s="121"/>
    </row>
    <row r="13" spans="1:38" ht="18" customHeight="1">
      <c r="A13" s="1"/>
      <c r="N13" s="115"/>
      <c r="O13" s="116"/>
      <c r="P13" s="117"/>
      <c r="Q13" s="119"/>
      <c r="R13" s="119"/>
      <c r="S13" s="119"/>
      <c r="T13" s="119"/>
      <c r="U13" s="119"/>
      <c r="V13" s="119"/>
      <c r="W13" s="119"/>
      <c r="X13" s="119"/>
      <c r="Y13" s="119"/>
      <c r="Z13" s="119"/>
      <c r="AA13" s="119"/>
      <c r="AB13" s="119"/>
      <c r="AC13" s="119"/>
      <c r="AD13" s="122"/>
      <c r="AE13" s="122"/>
      <c r="AF13" s="123"/>
    </row>
    <row r="14" spans="1:38" ht="15.95" customHeight="1">
      <c r="A14" s="1"/>
      <c r="B14" s="124" t="s">
        <v>64</v>
      </c>
      <c r="C14" s="125"/>
      <c r="D14" s="126"/>
      <c r="E14" s="124" t="s">
        <v>65</v>
      </c>
      <c r="F14" s="125"/>
      <c r="G14" s="126"/>
      <c r="H14" s="127" t="s">
        <v>66</v>
      </c>
      <c r="I14" s="127"/>
      <c r="J14" s="127"/>
      <c r="K14" s="127"/>
      <c r="L14" s="127"/>
      <c r="N14" s="266" t="s">
        <v>84</v>
      </c>
      <c r="O14" s="266"/>
      <c r="P14" s="266"/>
      <c r="Q14" s="266"/>
      <c r="R14" s="266"/>
      <c r="S14" s="266"/>
      <c r="T14" s="266"/>
      <c r="U14" s="266"/>
      <c r="V14" s="266"/>
      <c r="W14" s="266"/>
      <c r="X14" s="266"/>
      <c r="Y14" s="266"/>
      <c r="Z14" s="266"/>
      <c r="AA14" s="266"/>
      <c r="AB14" s="266"/>
      <c r="AC14" s="266"/>
      <c r="AD14" s="266"/>
      <c r="AE14" s="266"/>
      <c r="AF14" s="266"/>
      <c r="AL14" s="13"/>
    </row>
    <row r="15" spans="1:38" ht="15.95" customHeight="1">
      <c r="A15" s="1"/>
      <c r="B15" s="137">
        <v>1500000</v>
      </c>
      <c r="C15" s="138"/>
      <c r="D15" s="139"/>
      <c r="E15" s="137">
        <v>250000</v>
      </c>
      <c r="F15" s="138"/>
      <c r="G15" s="139"/>
      <c r="H15" s="140">
        <f>B15-E15</f>
        <v>1250000</v>
      </c>
      <c r="I15" s="140"/>
      <c r="J15" s="140"/>
      <c r="K15" s="140"/>
      <c r="L15" s="140"/>
      <c r="N15" s="14"/>
      <c r="AL15" s="13"/>
    </row>
    <row r="16" spans="1:38" ht="15.95" customHeight="1">
      <c r="A16" s="5"/>
      <c r="B16" s="141" t="s">
        <v>23</v>
      </c>
      <c r="C16" s="143" t="s">
        <v>27</v>
      </c>
      <c r="D16" s="144"/>
      <c r="E16" s="144"/>
      <c r="F16" s="145"/>
      <c r="G16" s="145"/>
      <c r="H16" s="145"/>
      <c r="I16" s="145"/>
      <c r="J16" s="145"/>
      <c r="K16" s="145"/>
      <c r="L16" s="145"/>
      <c r="M16" s="145"/>
      <c r="N16" s="145"/>
      <c r="O16" s="145"/>
      <c r="P16" s="145"/>
      <c r="Q16" s="145"/>
      <c r="R16" s="145"/>
      <c r="S16" s="145"/>
      <c r="T16" s="145"/>
    </row>
    <row r="17" spans="1:38" ht="15.95" customHeight="1">
      <c r="A17" s="1"/>
      <c r="B17" s="142"/>
      <c r="C17" s="145"/>
      <c r="D17" s="145"/>
      <c r="E17" s="145"/>
      <c r="F17" s="145"/>
      <c r="G17" s="145"/>
      <c r="H17" s="145"/>
      <c r="I17" s="145"/>
      <c r="J17" s="145"/>
      <c r="K17" s="145"/>
      <c r="L17" s="145"/>
      <c r="M17" s="145"/>
      <c r="N17" s="145"/>
      <c r="O17" s="145"/>
      <c r="P17" s="145"/>
      <c r="Q17" s="145"/>
      <c r="R17" s="145"/>
      <c r="S17" s="145"/>
      <c r="T17" s="145"/>
      <c r="U17" s="16" t="s">
        <v>28</v>
      </c>
    </row>
    <row r="18" spans="1:38" ht="15.95" customHeight="1">
      <c r="A18" s="1"/>
      <c r="B18" s="7" t="s">
        <v>54</v>
      </c>
      <c r="C18" s="146" t="s">
        <v>4</v>
      </c>
      <c r="D18" s="147"/>
      <c r="E18" s="147"/>
      <c r="F18" s="147"/>
      <c r="G18" s="148"/>
      <c r="H18" s="146" t="s">
        <v>5</v>
      </c>
      <c r="I18" s="148"/>
      <c r="J18" s="7" t="s">
        <v>6</v>
      </c>
      <c r="K18" s="146" t="s">
        <v>7</v>
      </c>
      <c r="L18" s="147"/>
      <c r="M18" s="148"/>
      <c r="N18" s="146" t="s">
        <v>11</v>
      </c>
      <c r="O18" s="148"/>
      <c r="P18" s="146" t="s">
        <v>8</v>
      </c>
      <c r="Q18" s="147"/>
      <c r="R18" s="147"/>
      <c r="S18" s="148"/>
      <c r="U18" s="149" t="s">
        <v>77</v>
      </c>
      <c r="V18" s="150"/>
      <c r="W18" s="150"/>
      <c r="X18" s="150"/>
      <c r="Y18" s="150"/>
      <c r="Z18" s="150"/>
      <c r="AA18" s="150"/>
      <c r="AB18" s="150"/>
      <c r="AC18" s="150"/>
      <c r="AD18" s="150"/>
      <c r="AE18" s="151" t="s">
        <v>31</v>
      </c>
      <c r="AF18" s="152"/>
      <c r="AI18" s="32">
        <f>SUM(AI19:AI23)</f>
        <v>5</v>
      </c>
      <c r="AK18" s="7" t="s">
        <v>51</v>
      </c>
      <c r="AL18" s="35" t="s">
        <v>57</v>
      </c>
    </row>
    <row r="19" spans="1:38" ht="15.95" customHeight="1">
      <c r="A19" s="1"/>
      <c r="B19" s="39">
        <v>45179</v>
      </c>
      <c r="C19" s="153" t="s">
        <v>73</v>
      </c>
      <c r="D19" s="154"/>
      <c r="E19" s="154"/>
      <c r="F19" s="154"/>
      <c r="G19" s="155"/>
      <c r="H19" s="156">
        <v>1</v>
      </c>
      <c r="I19" s="157"/>
      <c r="J19" s="23" t="s">
        <v>74</v>
      </c>
      <c r="K19" s="158">
        <v>20000</v>
      </c>
      <c r="L19" s="159"/>
      <c r="M19" s="160"/>
      <c r="N19" s="161">
        <v>10</v>
      </c>
      <c r="O19" s="162"/>
      <c r="P19" s="163">
        <f>IF(OR(B19="",C19=""),"",AK19*K19)</f>
        <v>20000</v>
      </c>
      <c r="Q19" s="164"/>
      <c r="R19" s="164"/>
      <c r="S19" s="165"/>
      <c r="U19" s="166" t="s">
        <v>78</v>
      </c>
      <c r="V19" s="167"/>
      <c r="W19" s="167"/>
      <c r="X19" s="167"/>
      <c r="Y19" s="167"/>
      <c r="Z19" s="167"/>
      <c r="AA19" s="167"/>
      <c r="AB19" s="167"/>
      <c r="AC19" s="167"/>
      <c r="AD19" s="167"/>
      <c r="AE19" s="168" t="s">
        <v>32</v>
      </c>
      <c r="AF19" s="169"/>
      <c r="AI19" s="32">
        <f>IF(H19=INT(H19),1,"ari")</f>
        <v>1</v>
      </c>
      <c r="AJ19" s="22">
        <f>IFERROR(1/COUNTIF($N$19:$O$23,N19),0)</f>
        <v>0.5</v>
      </c>
      <c r="AK19" s="36">
        <f>ROUND(H19,1)</f>
        <v>1</v>
      </c>
      <c r="AL19" s="35" t="s">
        <v>63</v>
      </c>
    </row>
    <row r="20" spans="1:38" ht="15.95" customHeight="1">
      <c r="A20" s="6"/>
      <c r="B20" s="40">
        <v>45179</v>
      </c>
      <c r="C20" s="192" t="s">
        <v>75</v>
      </c>
      <c r="D20" s="193"/>
      <c r="E20" s="193"/>
      <c r="F20" s="193"/>
      <c r="G20" s="194"/>
      <c r="H20" s="195">
        <v>1</v>
      </c>
      <c r="I20" s="196"/>
      <c r="J20" s="24" t="s">
        <v>76</v>
      </c>
      <c r="K20" s="170">
        <v>1364</v>
      </c>
      <c r="L20" s="171"/>
      <c r="M20" s="172"/>
      <c r="N20" s="173">
        <v>10</v>
      </c>
      <c r="O20" s="174"/>
      <c r="P20" s="175">
        <f>IF(OR(B20="",C20=""),"",AK20*K20)</f>
        <v>1364</v>
      </c>
      <c r="Q20" s="176"/>
      <c r="R20" s="176"/>
      <c r="S20" s="177"/>
      <c r="U20" s="191" t="s">
        <v>34</v>
      </c>
      <c r="V20" s="191"/>
      <c r="W20" s="191"/>
      <c r="X20" s="191"/>
      <c r="Y20" s="191"/>
      <c r="Z20" s="191"/>
      <c r="AA20" s="191"/>
      <c r="AB20" s="191"/>
      <c r="AC20" s="191" t="s">
        <v>33</v>
      </c>
      <c r="AD20" s="191"/>
      <c r="AE20" s="191"/>
      <c r="AF20" s="191"/>
      <c r="AI20" s="33">
        <f t="shared" ref="AI20:AI23" si="0">IF(H20=INT(H20),1,"ari")</f>
        <v>1</v>
      </c>
      <c r="AJ20" s="22">
        <f>IFERROR(1/COUNTIF($N$19:$O$23,N20),0)</f>
        <v>0.5</v>
      </c>
      <c r="AK20" s="37">
        <f>ROUND(H20,1)</f>
        <v>1</v>
      </c>
      <c r="AL20" s="35" t="s">
        <v>58</v>
      </c>
    </row>
    <row r="21" spans="1:38" ht="15.95" customHeight="1">
      <c r="A21" s="6"/>
      <c r="B21" s="40"/>
      <c r="C21" s="192"/>
      <c r="D21" s="193"/>
      <c r="E21" s="193"/>
      <c r="F21" s="193"/>
      <c r="G21" s="194"/>
      <c r="H21" s="195"/>
      <c r="I21" s="196"/>
      <c r="J21" s="24"/>
      <c r="K21" s="170"/>
      <c r="L21" s="171"/>
      <c r="M21" s="172"/>
      <c r="N21" s="173"/>
      <c r="O21" s="174"/>
      <c r="P21" s="175" t="str">
        <f>IF(OR(B21="",C21=""),"",AK21*K21)</f>
        <v/>
      </c>
      <c r="Q21" s="176"/>
      <c r="R21" s="176"/>
      <c r="S21" s="177"/>
      <c r="U21" s="197"/>
      <c r="V21" s="197"/>
      <c r="W21" s="197"/>
      <c r="X21" s="197"/>
      <c r="Y21" s="197"/>
      <c r="Z21" s="197"/>
      <c r="AA21" s="197"/>
      <c r="AB21" s="197"/>
      <c r="AC21" s="199">
        <v>1260000</v>
      </c>
      <c r="AD21" s="199"/>
      <c r="AE21" s="199"/>
      <c r="AF21" s="199"/>
      <c r="AH21" s="18">
        <v>2</v>
      </c>
      <c r="AI21" s="33">
        <f t="shared" si="0"/>
        <v>1</v>
      </c>
      <c r="AJ21" s="22">
        <f>IFERROR(1/COUNTIF($N$19:$O$23,N21),0)</f>
        <v>0</v>
      </c>
      <c r="AK21" s="37">
        <f>ROUND(H21,1)</f>
        <v>0</v>
      </c>
      <c r="AL21" s="35" t="s">
        <v>59</v>
      </c>
    </row>
    <row r="22" spans="1:38" ht="15.95" customHeight="1">
      <c r="A22" s="1"/>
      <c r="B22" s="40"/>
      <c r="C22" s="192"/>
      <c r="D22" s="193"/>
      <c r="E22" s="193"/>
      <c r="F22" s="193"/>
      <c r="G22" s="194"/>
      <c r="H22" s="195"/>
      <c r="I22" s="196"/>
      <c r="J22" s="24"/>
      <c r="K22" s="170"/>
      <c r="L22" s="171"/>
      <c r="M22" s="172"/>
      <c r="N22" s="173"/>
      <c r="O22" s="174"/>
      <c r="P22" s="175" t="str">
        <f>IF(OR(B22="",C22=""),"",AK22*K22)</f>
        <v/>
      </c>
      <c r="Q22" s="176"/>
      <c r="R22" s="176"/>
      <c r="S22" s="177"/>
      <c r="U22" s="198"/>
      <c r="V22" s="198"/>
      <c r="W22" s="198"/>
      <c r="X22" s="198"/>
      <c r="Y22" s="198"/>
      <c r="Z22" s="198"/>
      <c r="AA22" s="198"/>
      <c r="AB22" s="198"/>
      <c r="AC22" s="200"/>
      <c r="AD22" s="200"/>
      <c r="AE22" s="200"/>
      <c r="AF22" s="200"/>
      <c r="AH22" s="1"/>
      <c r="AI22" s="34">
        <f t="shared" si="0"/>
        <v>1</v>
      </c>
      <c r="AJ22" s="22">
        <f>IFERROR(1/COUNTIF($N$19:$O$23,N22),0)</f>
        <v>0</v>
      </c>
      <c r="AK22" s="37">
        <f>ROUND(H22,1)</f>
        <v>0</v>
      </c>
      <c r="AL22" s="35" t="s">
        <v>60</v>
      </c>
    </row>
    <row r="23" spans="1:38" ht="15.95" customHeight="1" thickBot="1">
      <c r="A23" s="1"/>
      <c r="B23" s="41"/>
      <c r="C23" s="178"/>
      <c r="D23" s="179"/>
      <c r="E23" s="179"/>
      <c r="F23" s="179"/>
      <c r="G23" s="180"/>
      <c r="H23" s="181"/>
      <c r="I23" s="182"/>
      <c r="J23" s="25"/>
      <c r="K23" s="183"/>
      <c r="L23" s="184"/>
      <c r="M23" s="185"/>
      <c r="N23" s="186"/>
      <c r="O23" s="187"/>
      <c r="P23" s="188" t="str">
        <f>IF(OR(B23="",C23=""),"",AK23*K23)</f>
        <v/>
      </c>
      <c r="Q23" s="189"/>
      <c r="R23" s="189"/>
      <c r="S23" s="190"/>
      <c r="U23" s="201" t="s">
        <v>24</v>
      </c>
      <c r="V23" s="202"/>
      <c r="W23" s="207" t="s">
        <v>79</v>
      </c>
      <c r="X23" s="207"/>
      <c r="Y23" s="207"/>
      <c r="Z23" s="207"/>
      <c r="AA23" s="207"/>
      <c r="AB23" s="207"/>
      <c r="AC23" s="207"/>
      <c r="AD23" s="207"/>
      <c r="AE23" s="207"/>
      <c r="AF23" s="208"/>
      <c r="AH23" s="1"/>
      <c r="AI23" s="34">
        <f t="shared" si="0"/>
        <v>1</v>
      </c>
      <c r="AJ23" s="22">
        <f>IFERROR(1/COUNTIF($N$19:$O$23,N23),0)</f>
        <v>0</v>
      </c>
      <c r="AK23" s="38">
        <f>ROUND(H23,1)</f>
        <v>0</v>
      </c>
      <c r="AL23" s="35" t="s">
        <v>61</v>
      </c>
    </row>
    <row r="24" spans="1:38" ht="15.95" customHeight="1" thickTop="1">
      <c r="A24" s="1"/>
      <c r="B24" s="209" t="s">
        <v>18</v>
      </c>
      <c r="C24" s="210"/>
      <c r="D24" s="210"/>
      <c r="E24" s="210"/>
      <c r="F24" s="210"/>
      <c r="G24" s="210"/>
      <c r="H24" s="210"/>
      <c r="I24" s="211"/>
      <c r="J24" s="212" t="s">
        <v>11</v>
      </c>
      <c r="K24" s="213"/>
      <c r="L24" s="214"/>
      <c r="M24" s="215" t="s">
        <v>19</v>
      </c>
      <c r="N24" s="216"/>
      <c r="O24" s="216"/>
      <c r="P24" s="216"/>
      <c r="Q24" s="216" t="s">
        <v>46</v>
      </c>
      <c r="R24" s="216"/>
      <c r="S24" s="216"/>
      <c r="U24" s="203"/>
      <c r="V24" s="204"/>
      <c r="W24" s="217" t="s">
        <v>72</v>
      </c>
      <c r="X24" s="217"/>
      <c r="Y24" s="217"/>
      <c r="Z24" s="217"/>
      <c r="AA24" s="217"/>
      <c r="AB24" s="217"/>
      <c r="AC24" s="217"/>
      <c r="AD24" s="217"/>
      <c r="AE24" s="217"/>
      <c r="AF24" s="218"/>
      <c r="AH24" s="2">
        <f>COUNT(N19:O23)</f>
        <v>2</v>
      </c>
      <c r="AI24" s="2">
        <f>LARGE(N19:O23,AH24)</f>
        <v>10</v>
      </c>
      <c r="AJ24" s="22">
        <f>SUM(AJ19:AJ23)</f>
        <v>1</v>
      </c>
      <c r="AK24" s="22"/>
      <c r="AL24" s="45" t="s">
        <v>62</v>
      </c>
    </row>
    <row r="25" spans="1:38" ht="15.95" customHeight="1">
      <c r="A25" s="1"/>
      <c r="B25" s="221"/>
      <c r="C25" s="222"/>
      <c r="D25" s="222"/>
      <c r="E25" s="222"/>
      <c r="F25" s="222"/>
      <c r="G25" s="222"/>
      <c r="H25" s="222"/>
      <c r="I25" s="223"/>
      <c r="J25" s="224">
        <f>MAX(N19:N23)</f>
        <v>10</v>
      </c>
      <c r="K25" s="225"/>
      <c r="L25" s="226"/>
      <c r="M25" s="227">
        <f ca="1">SUMIF($N$19:$S$23,J25,$P$19:$S$23)</f>
        <v>21364</v>
      </c>
      <c r="N25" s="227"/>
      <c r="O25" s="227"/>
      <c r="P25" s="227"/>
      <c r="Q25" s="228">
        <f ca="1">IFERROR(M25*J25/100,"")</f>
        <v>2136.4</v>
      </c>
      <c r="R25" s="229"/>
      <c r="S25" s="230"/>
      <c r="U25" s="205"/>
      <c r="V25" s="206"/>
      <c r="W25" s="219"/>
      <c r="X25" s="219"/>
      <c r="Y25" s="219"/>
      <c r="Z25" s="219"/>
      <c r="AA25" s="219"/>
      <c r="AB25" s="219"/>
      <c r="AC25" s="219"/>
      <c r="AD25" s="219"/>
      <c r="AE25" s="219"/>
      <c r="AF25" s="220"/>
      <c r="AH25" s="1"/>
      <c r="AI25" s="1"/>
    </row>
    <row r="26" spans="1:38" ht="15.95" customHeight="1">
      <c r="A26" s="1"/>
      <c r="B26" s="244"/>
      <c r="C26" s="245"/>
      <c r="D26" s="245"/>
      <c r="E26" s="245"/>
      <c r="F26" s="245"/>
      <c r="G26" s="245"/>
      <c r="H26" s="245"/>
      <c r="I26" s="246"/>
      <c r="J26" s="247" t="str">
        <f>IFERROR(IF(J25=$AI$24,"対象外",IF(J25&gt;$AI$24,$AI$24,"")),"対象外")</f>
        <v>対象外</v>
      </c>
      <c r="K26" s="248"/>
      <c r="L26" s="249"/>
      <c r="M26" s="250">
        <f ca="1">SUMIF(N19:P23,IF(J26="対象外",J27,J26),P19:P23)</f>
        <v>0</v>
      </c>
      <c r="N26" s="251"/>
      <c r="O26" s="251"/>
      <c r="P26" s="252"/>
      <c r="Q26" s="253" t="str">
        <f>IF(J26="対象外","－",IFERROR(M26*J26/100,""))</f>
        <v>－</v>
      </c>
      <c r="R26" s="254"/>
      <c r="S26" s="255"/>
      <c r="AH26" s="1"/>
      <c r="AI26" s="1"/>
    </row>
    <row r="27" spans="1:38" ht="15.95" customHeight="1" thickBot="1">
      <c r="A27" s="1"/>
      <c r="B27" s="244"/>
      <c r="C27" s="245"/>
      <c r="D27" s="245"/>
      <c r="E27" s="245"/>
      <c r="F27" s="245"/>
      <c r="G27" s="245"/>
      <c r="H27" s="245"/>
      <c r="I27" s="246"/>
      <c r="J27" s="256" t="str">
        <f>IF(J26="対象外","","対象外")</f>
        <v/>
      </c>
      <c r="K27" s="257"/>
      <c r="L27" s="258"/>
      <c r="M27" s="259" t="str">
        <f ca="1">IF(SUM(M25:P26)&lt;&gt;M28,M28-SUM(M25,M26),"")</f>
        <v/>
      </c>
      <c r="N27" s="259"/>
      <c r="O27" s="259"/>
      <c r="P27" s="259"/>
      <c r="Q27" s="260" t="str">
        <f ca="1">IF(J27="対象外","－",IFERROR(M27*J27/100,""))</f>
        <v/>
      </c>
      <c r="R27" s="261"/>
      <c r="S27" s="262"/>
      <c r="U27" s="12"/>
      <c r="V27" s="12"/>
      <c r="W27" s="12"/>
      <c r="X27" s="12"/>
      <c r="Y27" s="12"/>
      <c r="Z27" s="12"/>
      <c r="AA27" s="12"/>
      <c r="AB27" s="12"/>
      <c r="AC27" s="12"/>
      <c r="AD27" s="12"/>
      <c r="AE27" s="12"/>
      <c r="AF27" s="12"/>
      <c r="AH27" s="48"/>
      <c r="AI27" s="48"/>
    </row>
    <row r="28" spans="1:38" ht="15.95" customHeight="1" thickTop="1">
      <c r="A28" s="1"/>
      <c r="B28" s="234"/>
      <c r="C28" s="235"/>
      <c r="D28" s="235"/>
      <c r="E28" s="235"/>
      <c r="F28" s="235"/>
      <c r="G28" s="235"/>
      <c r="H28" s="235"/>
      <c r="I28" s="236"/>
      <c r="J28" s="237" t="s">
        <v>17</v>
      </c>
      <c r="K28" s="238"/>
      <c r="L28" s="239"/>
      <c r="M28" s="240">
        <f>SUM(P19:S23)</f>
        <v>21364</v>
      </c>
      <c r="N28" s="240"/>
      <c r="O28" s="240"/>
      <c r="P28" s="240"/>
      <c r="Q28" s="241">
        <f ca="1">IF(AJ24&gt;2,"税率見直",SUM(Q25:S27))</f>
        <v>2136.4</v>
      </c>
      <c r="R28" s="242"/>
      <c r="S28" s="243"/>
      <c r="AH28" s="48"/>
      <c r="AI28" s="48"/>
    </row>
    <row r="29" spans="1:38" ht="13.5" customHeight="1"/>
    <row r="30" spans="1:38">
      <c r="P30" s="267"/>
      <c r="Q30" s="267"/>
      <c r="R30" s="267"/>
      <c r="S30" s="267"/>
    </row>
    <row r="33" spans="2:32">
      <c r="B33" s="268" t="s">
        <v>55</v>
      </c>
      <c r="C33" s="268"/>
      <c r="D33" s="268"/>
      <c r="E33" s="268"/>
      <c r="F33" s="268"/>
    </row>
    <row r="34" spans="2:32">
      <c r="B34" s="269"/>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1"/>
    </row>
    <row r="35" spans="2:32">
      <c r="B35" s="231"/>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3"/>
    </row>
    <row r="36" spans="2:32">
      <c r="B36" s="231"/>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3"/>
    </row>
    <row r="37" spans="2:32">
      <c r="B37" s="231"/>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3"/>
    </row>
    <row r="38" spans="2:32">
      <c r="B38" s="231"/>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3"/>
    </row>
    <row r="39" spans="2:32">
      <c r="B39" s="231"/>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3"/>
    </row>
    <row r="40" spans="2:32">
      <c r="B40" s="231"/>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3"/>
    </row>
    <row r="41" spans="2:32">
      <c r="B41" s="231"/>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3"/>
    </row>
    <row r="42" spans="2:32">
      <c r="B42" s="231"/>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3"/>
    </row>
    <row r="43" spans="2:32">
      <c r="B43" s="231"/>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3"/>
    </row>
    <row r="44" spans="2:32">
      <c r="B44" s="231"/>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3"/>
    </row>
    <row r="45" spans="2:32">
      <c r="B45" s="231"/>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3"/>
    </row>
    <row r="46" spans="2:32">
      <c r="B46" s="231"/>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3"/>
    </row>
    <row r="47" spans="2:32">
      <c r="B47" s="231"/>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3"/>
    </row>
    <row r="48" spans="2:32">
      <c r="B48" s="231"/>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3"/>
    </row>
    <row r="49" spans="2:32">
      <c r="B49" s="231"/>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3"/>
    </row>
    <row r="50" spans="2:32">
      <c r="B50" s="231"/>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3"/>
    </row>
    <row r="51" spans="2:32">
      <c r="B51" s="231"/>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3"/>
    </row>
    <row r="52" spans="2:32">
      <c r="B52" s="231"/>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3"/>
    </row>
    <row r="53" spans="2:32">
      <c r="B53" s="231"/>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3"/>
    </row>
    <row r="54" spans="2:32">
      <c r="B54" s="231"/>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3"/>
    </row>
    <row r="55" spans="2:32">
      <c r="B55" s="231"/>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3"/>
    </row>
    <row r="56" spans="2:32">
      <c r="B56" s="231"/>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3"/>
    </row>
    <row r="57" spans="2:32">
      <c r="B57" s="263"/>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5"/>
    </row>
  </sheetData>
  <sheetProtection algorithmName="SHA-512" hashValue="+8BhFq6HQF7hpfW8wTIVNOpR3QLw4ZeIQL2I0NNw98oC1AaTrW4s0fxMQDOAGPtXxNS1n+avAm9tECZcTnEKWQ==" saltValue="w9rWd4VHGDHSJdN86imlCw==" spinCount="100000" sheet="1" selectLockedCells="1"/>
  <mergeCells count="135">
    <mergeCell ref="B57:AF57"/>
    <mergeCell ref="N14:AF14"/>
    <mergeCell ref="B50:AF50"/>
    <mergeCell ref="B51:AF51"/>
    <mergeCell ref="B52:AF52"/>
    <mergeCell ref="B53:AF53"/>
    <mergeCell ref="B54:AF54"/>
    <mergeCell ref="B55:AF55"/>
    <mergeCell ref="B44:AF44"/>
    <mergeCell ref="B45:AF45"/>
    <mergeCell ref="B46:AF46"/>
    <mergeCell ref="B47:AF47"/>
    <mergeCell ref="B48:AF48"/>
    <mergeCell ref="B49:AF49"/>
    <mergeCell ref="B38:AF38"/>
    <mergeCell ref="B39:AF39"/>
    <mergeCell ref="B40:AF40"/>
    <mergeCell ref="B41:AF41"/>
    <mergeCell ref="B42:AF42"/>
    <mergeCell ref="B43:AF43"/>
    <mergeCell ref="P30:S30"/>
    <mergeCell ref="B33:F33"/>
    <mergeCell ref="B34:AF34"/>
    <mergeCell ref="B36:AF36"/>
    <mergeCell ref="B37:AF37"/>
    <mergeCell ref="AH27:AI27"/>
    <mergeCell ref="B28:I28"/>
    <mergeCell ref="J28:L28"/>
    <mergeCell ref="M28:P28"/>
    <mergeCell ref="Q28:S28"/>
    <mergeCell ref="AH28:AI28"/>
    <mergeCell ref="B56:AF56"/>
    <mergeCell ref="B26:I26"/>
    <mergeCell ref="J26:L26"/>
    <mergeCell ref="M26:P26"/>
    <mergeCell ref="Q26:S26"/>
    <mergeCell ref="B27:I27"/>
    <mergeCell ref="J27:L27"/>
    <mergeCell ref="M27:P27"/>
    <mergeCell ref="Q27:S27"/>
    <mergeCell ref="B35:AF35"/>
    <mergeCell ref="U23:V25"/>
    <mergeCell ref="W23:AF23"/>
    <mergeCell ref="B24:I24"/>
    <mergeCell ref="J24:L24"/>
    <mergeCell ref="M24:P24"/>
    <mergeCell ref="Q24:S24"/>
    <mergeCell ref="W24:AF25"/>
    <mergeCell ref="B25:I25"/>
    <mergeCell ref="J25:L25"/>
    <mergeCell ref="M25:P25"/>
    <mergeCell ref="Q25:S25"/>
    <mergeCell ref="K22:M22"/>
    <mergeCell ref="N22:O22"/>
    <mergeCell ref="P22:S22"/>
    <mergeCell ref="C23:G23"/>
    <mergeCell ref="H23:I23"/>
    <mergeCell ref="K23:M23"/>
    <mergeCell ref="N23:O23"/>
    <mergeCell ref="P23:S23"/>
    <mergeCell ref="AC20:AF20"/>
    <mergeCell ref="C21:G21"/>
    <mergeCell ref="H21:I21"/>
    <mergeCell ref="K21:M21"/>
    <mergeCell ref="N21:O21"/>
    <mergeCell ref="P21:S21"/>
    <mergeCell ref="U21:AB22"/>
    <mergeCell ref="AC21:AF22"/>
    <mergeCell ref="C22:G22"/>
    <mergeCell ref="H22:I22"/>
    <mergeCell ref="C20:G20"/>
    <mergeCell ref="H20:I20"/>
    <mergeCell ref="K20:M20"/>
    <mergeCell ref="N20:O20"/>
    <mergeCell ref="P20:S20"/>
    <mergeCell ref="U20:AB20"/>
    <mergeCell ref="U18:AD18"/>
    <mergeCell ref="AE18:AF18"/>
    <mergeCell ref="C19:G19"/>
    <mergeCell ref="H19:I19"/>
    <mergeCell ref="K19:M19"/>
    <mergeCell ref="N19:O19"/>
    <mergeCell ref="P19:S19"/>
    <mergeCell ref="U19:AD19"/>
    <mergeCell ref="AE19:AF19"/>
    <mergeCell ref="B15:D15"/>
    <mergeCell ref="E15:G15"/>
    <mergeCell ref="H15:L15"/>
    <mergeCell ref="B16:B17"/>
    <mergeCell ref="C16:T17"/>
    <mergeCell ref="C18:G18"/>
    <mergeCell ref="H18:I18"/>
    <mergeCell ref="K18:M18"/>
    <mergeCell ref="N18:O18"/>
    <mergeCell ref="P18:S18"/>
    <mergeCell ref="B12:L12"/>
    <mergeCell ref="N12:P13"/>
    <mergeCell ref="Q12:AC13"/>
    <mergeCell ref="AD12:AF13"/>
    <mergeCell ref="B14:D14"/>
    <mergeCell ref="E14:G14"/>
    <mergeCell ref="H14:L14"/>
    <mergeCell ref="B10:L10"/>
    <mergeCell ref="N10:P11"/>
    <mergeCell ref="Q10:AF10"/>
    <mergeCell ref="AH10:AI10"/>
    <mergeCell ref="B11:L11"/>
    <mergeCell ref="Q11:AF11"/>
    <mergeCell ref="N8:P8"/>
    <mergeCell ref="Q8:AF8"/>
    <mergeCell ref="B9:L9"/>
    <mergeCell ref="N9:P9"/>
    <mergeCell ref="Q9:V9"/>
    <mergeCell ref="W9:Y9"/>
    <mergeCell ref="Z9:AF9"/>
    <mergeCell ref="B7:F7"/>
    <mergeCell ref="G7:H7"/>
    <mergeCell ref="I7:L7"/>
    <mergeCell ref="B8:F8"/>
    <mergeCell ref="G8:H8"/>
    <mergeCell ref="I8:L8"/>
    <mergeCell ref="C4:L4"/>
    <mergeCell ref="N4:S4"/>
    <mergeCell ref="T4:Y4"/>
    <mergeCell ref="AH2:AI2"/>
    <mergeCell ref="Z4:AF4"/>
    <mergeCell ref="C5:L5"/>
    <mergeCell ref="N5:S5"/>
    <mergeCell ref="T5:Y5"/>
    <mergeCell ref="Z5:AF5"/>
    <mergeCell ref="B2:L2"/>
    <mergeCell ref="N2:P2"/>
    <mergeCell ref="Q2:W2"/>
    <mergeCell ref="Y2:AA2"/>
    <mergeCell ref="AB2:AF2"/>
  </mergeCells>
  <phoneticPr fontId="2"/>
  <conditionalFormatting sqref="H19:I23 AK19:AK23">
    <cfRule type="expression" dxfId="4" priority="1">
      <formula>$AI$18=5</formula>
    </cfRule>
  </conditionalFormatting>
  <conditionalFormatting sqref="Q28:S28">
    <cfRule type="expression" dxfId="3" priority="2">
      <formula>$Q$28="税率見直"</formula>
    </cfRule>
  </conditionalFormatting>
  <dataValidations count="9">
    <dataValidation type="textLength" imeMode="halfAlpha" operator="equal" allowBlank="1" showInputMessage="1" showErrorMessage="1" prompt="数字7文字で入力して下さい。_x000a_" sqref="AC21:AF22">
      <formula1>7</formula1>
    </dataValidation>
    <dataValidation imeMode="halfAlpha" allowBlank="1" showInputMessage="1" showErrorMessage="1" sqref="I8:L8 B15:G15 H19:I23"/>
    <dataValidation imeMode="halfAlpha" allowBlank="1" showInputMessage="1" showErrorMessage="1" prompt="市外局番から_x000a_入力例_x000a_03-3945-2312" sqref="Z9:AF9"/>
    <dataValidation imeMode="halfAlpha" allowBlank="1" showInputMessage="1" showErrorMessage="1" prompt="数字7文字_x000a_入力例_x000a_1130034_x000a_　　↓_x000a_〒113-0034" sqref="Q9:V9"/>
    <dataValidation imeMode="halfAlpha" allowBlank="1" showInputMessage="1" showErrorMessage="1" prompt="数字7桁です" sqref="G8:H8"/>
    <dataValidation type="whole" imeMode="halfAlpha" allowBlank="1" showInputMessage="1" showErrorMessage="1" errorTitle="入力方法" error="消費税率を整数で入力して下さい。_x000a_消費税が対象外（不課税）の場合は、税率の欄は空白にして下さい。_x000a_例_x000a_10％→10_x000a_　８％→8" sqref="N19:O23">
      <formula1>1</formula1>
      <formula2>20</formula2>
    </dataValidation>
    <dataValidation type="decimal" allowBlank="1" showInputMessage="1" showErrorMessage="1" sqref="AK19:AK23">
      <formula1>0.1</formula1>
      <formula2>9999</formula2>
    </dataValidation>
    <dataValidation type="whole" imeMode="halfAlpha" allowBlank="1" showInputMessage="1" showErrorMessage="1" error="整数で入力して下さい。_x000a_小数点以下の入力は出来ません。" sqref="K19:M23">
      <formula1>-9999999</formula1>
      <formula2>99999999</formula2>
    </dataValidation>
    <dataValidation type="textLength" imeMode="halfKatakana" allowBlank="1" showInputMessage="1" showErrorMessage="1" error="半角カタカナで入力して下さい_x000a_最大30文字" sqref="W23:AF23">
      <formula1>4</formula1>
      <formula2>30</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Option Button 1">
              <controlPr locked="0" defaultSize="0" autoFill="0" autoLine="0" autoPict="0">
                <anchor moveWithCells="1">
                  <from>
                    <xdr:col>22</xdr:col>
                    <xdr:colOff>180975</xdr:colOff>
                    <xdr:row>20</xdr:row>
                    <xdr:rowOff>57150</xdr:rowOff>
                  </from>
                  <to>
                    <xdr:col>25</xdr:col>
                    <xdr:colOff>76200</xdr:colOff>
                    <xdr:row>21</xdr:row>
                    <xdr:rowOff>123825</xdr:rowOff>
                  </to>
                </anchor>
              </controlPr>
            </control>
          </mc:Choice>
        </mc:AlternateContent>
        <mc:AlternateContent xmlns:mc="http://schemas.openxmlformats.org/markup-compatibility/2006">
          <mc:Choice Requires="x14">
            <control shapeId="4098" r:id="rId4" name="Option Button 2">
              <controlPr locked="0" defaultSize="0" autoFill="0" autoLine="0" autoPict="0">
                <anchor moveWithCells="1">
                  <from>
                    <xdr:col>20</xdr:col>
                    <xdr:colOff>28575</xdr:colOff>
                    <xdr:row>20</xdr:row>
                    <xdr:rowOff>76200</xdr:rowOff>
                  </from>
                  <to>
                    <xdr:col>23</xdr:col>
                    <xdr:colOff>38100</xdr:colOff>
                    <xdr:row>21</xdr:row>
                    <xdr:rowOff>114300</xdr:rowOff>
                  </to>
                </anchor>
              </controlPr>
            </control>
          </mc:Choice>
        </mc:AlternateContent>
        <mc:AlternateContent xmlns:mc="http://schemas.openxmlformats.org/markup-compatibility/2006">
          <mc:Choice Requires="x14">
            <control shapeId="4099" r:id="rId5" name="Option Button 3">
              <controlPr locked="0" defaultSize="0" autoFill="0" autoLine="0" autoPict="0">
                <anchor moveWithCells="1">
                  <from>
                    <xdr:col>25</xdr:col>
                    <xdr:colOff>76200</xdr:colOff>
                    <xdr:row>20</xdr:row>
                    <xdr:rowOff>57150</xdr:rowOff>
                  </from>
                  <to>
                    <xdr:col>28</xdr:col>
                    <xdr:colOff>9525</xdr:colOff>
                    <xdr:row>21</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Sheet1!$B$2:$B$4</xm:f>
          </x14:formula1>
          <xm:sqref>B8:F8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L57"/>
  <sheetViews>
    <sheetView showZeros="0" tabSelected="1" zoomScaleNormal="100" workbookViewId="0">
      <selection activeCell="C5" sqref="C5:L5"/>
    </sheetView>
  </sheetViews>
  <sheetFormatPr defaultRowHeight="13.5"/>
  <cols>
    <col min="1" max="1" width="1.125" style="2" customWidth="1"/>
    <col min="2" max="2" width="8.625" style="2" customWidth="1"/>
    <col min="3" max="3" width="3.625" style="2" customWidth="1"/>
    <col min="4" max="5" width="1.625" style="2" customWidth="1"/>
    <col min="6" max="6" width="3" style="2" customWidth="1"/>
    <col min="7" max="7" width="9.625" style="2" customWidth="1"/>
    <col min="8" max="9" width="2.625" style="2" customWidth="1"/>
    <col min="10" max="10" width="4.625" style="2" customWidth="1"/>
    <col min="11" max="12" width="2.625" style="2" customWidth="1"/>
    <col min="13" max="13" width="3.625" style="2" customWidth="1"/>
    <col min="14" max="15" width="2.125" style="2" customWidth="1"/>
    <col min="16" max="16" width="3.625" style="2" customWidth="1"/>
    <col min="17" max="19" width="3.125" style="2" customWidth="1"/>
    <col min="20" max="22" width="2.125" style="2" customWidth="1"/>
    <col min="23" max="23" width="2.625" style="2" customWidth="1"/>
    <col min="24" max="24" width="3.125" style="2" customWidth="1"/>
    <col min="25" max="26" width="2.125" style="2" customWidth="1"/>
    <col min="27" max="27" width="3.625" style="2" customWidth="1"/>
    <col min="28" max="32" width="2.625" style="2" customWidth="1"/>
    <col min="33" max="33" width="2.5" style="2" customWidth="1"/>
    <col min="34" max="34" width="5.875" style="2" hidden="1" customWidth="1"/>
    <col min="35" max="35" width="5.25" style="2" hidden="1" customWidth="1"/>
    <col min="36" max="37" width="9" style="2" hidden="1" customWidth="1"/>
    <col min="38" max="16384" width="9" style="2"/>
  </cols>
  <sheetData>
    <row r="1" spans="1:38" ht="12" customHeight="1" thickBot="1">
      <c r="A1" s="1"/>
      <c r="B1" s="1"/>
      <c r="C1" s="1"/>
      <c r="D1" s="1"/>
      <c r="E1" s="1"/>
      <c r="F1" s="1"/>
      <c r="AA1" s="1"/>
      <c r="AB1" s="1"/>
      <c r="AC1" s="1"/>
      <c r="AD1" s="1"/>
      <c r="AE1" s="1"/>
      <c r="AF1" s="1"/>
      <c r="AG1" s="1"/>
      <c r="AH1" s="1"/>
      <c r="AI1" s="1"/>
    </row>
    <row r="2" spans="1:38" ht="17.25" customHeight="1" thickBot="1">
      <c r="A2" s="1"/>
      <c r="B2" s="61" t="s">
        <v>48</v>
      </c>
      <c r="C2" s="62"/>
      <c r="D2" s="62"/>
      <c r="E2" s="62"/>
      <c r="F2" s="62"/>
      <c r="G2" s="62"/>
      <c r="H2" s="62"/>
      <c r="I2" s="62"/>
      <c r="J2" s="62"/>
      <c r="K2" s="62"/>
      <c r="L2" s="63"/>
      <c r="N2" s="64"/>
      <c r="O2" s="64"/>
      <c r="P2" s="64"/>
      <c r="Q2" s="65"/>
      <c r="R2" s="65"/>
      <c r="S2" s="65"/>
      <c r="T2" s="65"/>
      <c r="U2" s="65"/>
      <c r="V2" s="65"/>
      <c r="W2" s="65"/>
      <c r="Y2" s="66" t="s">
        <v>16</v>
      </c>
      <c r="Z2" s="67"/>
      <c r="AA2" s="68"/>
      <c r="AB2" s="69" t="str">
        <f ca="1">AH2</f>
        <v>0001-53524</v>
      </c>
      <c r="AC2" s="69"/>
      <c r="AD2" s="69"/>
      <c r="AE2" s="69"/>
      <c r="AF2" s="70"/>
      <c r="AG2" s="1"/>
      <c r="AH2" s="48" t="str">
        <f ca="1">RIGHT(TEXT(YEAR(B8),"0000"),2)&amp;TEXT(MONTH(B8),"00")&amp;"-"&amp;TEXT(INT(RAND()*100000),"00000")</f>
        <v>0001-53524</v>
      </c>
      <c r="AI2" s="48"/>
    </row>
    <row r="3" spans="1:38" ht="6.75" customHeight="1">
      <c r="A3" s="1"/>
      <c r="B3" s="1"/>
      <c r="C3" s="1"/>
      <c r="D3" s="1"/>
      <c r="E3" s="1"/>
      <c r="F3" s="1"/>
      <c r="G3" s="1"/>
      <c r="H3" s="4"/>
      <c r="I3" s="4"/>
      <c r="J3" s="4"/>
      <c r="K3" s="4"/>
      <c r="L3" s="4"/>
      <c r="M3" s="4"/>
      <c r="N3" s="4"/>
      <c r="O3" s="4"/>
      <c r="P3" s="4"/>
      <c r="Q3" s="4"/>
      <c r="R3" s="4"/>
      <c r="S3" s="4"/>
      <c r="T3" s="4"/>
      <c r="U3" s="4"/>
      <c r="V3" s="4"/>
      <c r="W3" s="4"/>
      <c r="X3" s="4"/>
      <c r="Y3" s="4"/>
      <c r="Z3" s="4"/>
      <c r="AA3" s="1"/>
      <c r="AB3" s="1"/>
      <c r="AC3" s="1"/>
      <c r="AD3" s="1"/>
      <c r="AE3" s="1"/>
      <c r="AF3" s="1"/>
      <c r="AG3" s="1"/>
      <c r="AH3" s="1"/>
      <c r="AI3" s="1"/>
    </row>
    <row r="4" spans="1:38" ht="15" customHeight="1">
      <c r="A4" s="1"/>
      <c r="B4" s="3" t="s">
        <v>13</v>
      </c>
      <c r="C4" s="80" t="s">
        <v>3</v>
      </c>
      <c r="D4" s="81"/>
      <c r="E4" s="81"/>
      <c r="F4" s="81"/>
      <c r="G4" s="81"/>
      <c r="H4" s="81"/>
      <c r="I4" s="81"/>
      <c r="J4" s="81"/>
      <c r="K4" s="81"/>
      <c r="L4" s="82"/>
      <c r="N4" s="83" t="s">
        <v>14</v>
      </c>
      <c r="O4" s="84"/>
      <c r="P4" s="84"/>
      <c r="Q4" s="84"/>
      <c r="R4" s="84"/>
      <c r="S4" s="85"/>
      <c r="T4" s="86" t="s">
        <v>45</v>
      </c>
      <c r="U4" s="87"/>
      <c r="V4" s="87"/>
      <c r="W4" s="87"/>
      <c r="X4" s="87"/>
      <c r="Y4" s="88"/>
      <c r="Z4" s="49" t="s">
        <v>50</v>
      </c>
      <c r="AA4" s="50"/>
      <c r="AB4" s="50"/>
      <c r="AC4" s="50"/>
      <c r="AD4" s="50"/>
      <c r="AE4" s="50"/>
      <c r="AF4" s="51"/>
      <c r="AG4" s="1"/>
      <c r="AH4" s="1"/>
    </row>
    <row r="5" spans="1:38" ht="18" customHeight="1">
      <c r="A5" s="1"/>
      <c r="B5" s="46"/>
      <c r="C5" s="52"/>
      <c r="D5" s="53"/>
      <c r="E5" s="53"/>
      <c r="F5" s="53"/>
      <c r="G5" s="53"/>
      <c r="H5" s="53"/>
      <c r="I5" s="53"/>
      <c r="J5" s="53"/>
      <c r="K5" s="53"/>
      <c r="L5" s="54"/>
      <c r="N5" s="55">
        <f>M28</f>
        <v>0</v>
      </c>
      <c r="O5" s="56"/>
      <c r="P5" s="56"/>
      <c r="Q5" s="56"/>
      <c r="R5" s="56"/>
      <c r="S5" s="57"/>
      <c r="T5" s="55">
        <f ca="1">Q28</f>
        <v>0</v>
      </c>
      <c r="U5" s="56"/>
      <c r="V5" s="56"/>
      <c r="W5" s="56"/>
      <c r="X5" s="56"/>
      <c r="Y5" s="57"/>
      <c r="Z5" s="58">
        <f ca="1">N5+T5</f>
        <v>0</v>
      </c>
      <c r="AA5" s="59"/>
      <c r="AB5" s="59"/>
      <c r="AC5" s="59"/>
      <c r="AD5" s="59"/>
      <c r="AE5" s="59"/>
      <c r="AF5" s="60"/>
      <c r="AG5" s="1"/>
    </row>
    <row r="6" spans="1:38" ht="18" customHeight="1">
      <c r="A6" s="1"/>
      <c r="B6" s="1"/>
      <c r="C6" s="1"/>
      <c r="D6" s="1"/>
      <c r="E6" s="1"/>
      <c r="F6" s="1"/>
      <c r="G6" s="1"/>
      <c r="H6" s="4"/>
      <c r="I6" s="4"/>
      <c r="J6" s="4"/>
      <c r="K6" s="4"/>
      <c r="L6" s="4"/>
      <c r="M6" s="4"/>
      <c r="N6" s="4"/>
      <c r="O6" s="4"/>
      <c r="Y6" s="4"/>
      <c r="Z6" s="4"/>
      <c r="AA6" s="1"/>
      <c r="AB6" s="1"/>
      <c r="AC6" s="1"/>
      <c r="AD6" s="1"/>
      <c r="AE6" s="1"/>
      <c r="AF6" s="1"/>
      <c r="AG6" s="1"/>
    </row>
    <row r="7" spans="1:38" ht="18" customHeight="1">
      <c r="A7" s="1"/>
      <c r="B7" s="71" t="s">
        <v>0</v>
      </c>
      <c r="C7" s="72"/>
      <c r="D7" s="72"/>
      <c r="E7" s="72"/>
      <c r="F7" s="73"/>
      <c r="G7" s="74" t="s">
        <v>1</v>
      </c>
      <c r="H7" s="74"/>
      <c r="I7" s="74" t="s">
        <v>2</v>
      </c>
      <c r="J7" s="74"/>
      <c r="K7" s="74"/>
      <c r="L7" s="74"/>
      <c r="N7" s="2" t="s">
        <v>22</v>
      </c>
      <c r="AG7" s="1"/>
    </row>
    <row r="8" spans="1:38" ht="18" customHeight="1">
      <c r="A8" s="1"/>
      <c r="B8" s="75"/>
      <c r="C8" s="76"/>
      <c r="D8" s="76"/>
      <c r="E8" s="76"/>
      <c r="F8" s="77"/>
      <c r="G8" s="78"/>
      <c r="H8" s="78"/>
      <c r="I8" s="79"/>
      <c r="J8" s="79"/>
      <c r="K8" s="79"/>
      <c r="L8" s="79"/>
      <c r="N8" s="93" t="s">
        <v>53</v>
      </c>
      <c r="O8" s="94"/>
      <c r="P8" s="95"/>
      <c r="Q8" s="96">
        <f>C5</f>
        <v>0</v>
      </c>
      <c r="R8" s="97"/>
      <c r="S8" s="97"/>
      <c r="T8" s="97"/>
      <c r="U8" s="97"/>
      <c r="V8" s="97"/>
      <c r="W8" s="97"/>
      <c r="X8" s="97"/>
      <c r="Y8" s="97"/>
      <c r="Z8" s="98"/>
      <c r="AA8" s="98"/>
      <c r="AB8" s="98"/>
      <c r="AC8" s="98"/>
      <c r="AD8" s="98"/>
      <c r="AE8" s="98"/>
      <c r="AF8" s="99"/>
      <c r="AG8" s="1"/>
    </row>
    <row r="9" spans="1:38" ht="18" customHeight="1">
      <c r="A9" s="1"/>
      <c r="B9" s="71" t="s">
        <v>12</v>
      </c>
      <c r="C9" s="72"/>
      <c r="D9" s="72"/>
      <c r="E9" s="72"/>
      <c r="F9" s="72"/>
      <c r="G9" s="72"/>
      <c r="H9" s="72"/>
      <c r="I9" s="72"/>
      <c r="J9" s="72"/>
      <c r="K9" s="72"/>
      <c r="L9" s="73"/>
      <c r="N9" s="100" t="s">
        <v>20</v>
      </c>
      <c r="O9" s="101"/>
      <c r="P9" s="102"/>
      <c r="Q9" s="103"/>
      <c r="R9" s="104"/>
      <c r="S9" s="104"/>
      <c r="T9" s="104"/>
      <c r="U9" s="104"/>
      <c r="V9" s="105"/>
      <c r="W9" s="106" t="s">
        <v>21</v>
      </c>
      <c r="X9" s="107"/>
      <c r="Y9" s="108"/>
      <c r="Z9" s="109"/>
      <c r="AA9" s="110"/>
      <c r="AB9" s="110"/>
      <c r="AC9" s="110"/>
      <c r="AD9" s="110"/>
      <c r="AE9" s="110"/>
      <c r="AF9" s="111"/>
      <c r="AG9" s="1"/>
      <c r="AH9" s="8"/>
    </row>
    <row r="10" spans="1:38" ht="18" customHeight="1">
      <c r="A10" s="5"/>
      <c r="B10" s="52"/>
      <c r="C10" s="53"/>
      <c r="D10" s="53"/>
      <c r="E10" s="53"/>
      <c r="F10" s="53"/>
      <c r="G10" s="53"/>
      <c r="H10" s="53"/>
      <c r="I10" s="53"/>
      <c r="J10" s="53"/>
      <c r="K10" s="53"/>
      <c r="L10" s="54"/>
      <c r="N10" s="128" t="s">
        <v>52</v>
      </c>
      <c r="O10" s="129"/>
      <c r="P10" s="130"/>
      <c r="Q10" s="134"/>
      <c r="R10" s="135"/>
      <c r="S10" s="135"/>
      <c r="T10" s="135"/>
      <c r="U10" s="135"/>
      <c r="V10" s="135"/>
      <c r="W10" s="135"/>
      <c r="X10" s="135"/>
      <c r="Y10" s="135"/>
      <c r="Z10" s="135"/>
      <c r="AA10" s="135"/>
      <c r="AB10" s="135"/>
      <c r="AC10" s="135"/>
      <c r="AD10" s="135"/>
      <c r="AE10" s="135"/>
      <c r="AF10" s="136"/>
      <c r="AG10" s="1"/>
      <c r="AH10" s="89"/>
      <c r="AI10" s="89"/>
    </row>
    <row r="11" spans="1:38" ht="18" customHeight="1">
      <c r="A11" s="1"/>
      <c r="B11" s="71" t="s">
        <v>30</v>
      </c>
      <c r="C11" s="72"/>
      <c r="D11" s="72"/>
      <c r="E11" s="72"/>
      <c r="F11" s="72"/>
      <c r="G11" s="72"/>
      <c r="H11" s="72"/>
      <c r="I11" s="72"/>
      <c r="J11" s="72"/>
      <c r="K11" s="72"/>
      <c r="L11" s="73"/>
      <c r="N11" s="131"/>
      <c r="O11" s="132"/>
      <c r="P11" s="133"/>
      <c r="Q11" s="90"/>
      <c r="R11" s="91"/>
      <c r="S11" s="91"/>
      <c r="T11" s="91"/>
      <c r="U11" s="91"/>
      <c r="V11" s="91"/>
      <c r="W11" s="91"/>
      <c r="X11" s="91"/>
      <c r="Y11" s="91"/>
      <c r="Z11" s="91"/>
      <c r="AA11" s="91"/>
      <c r="AB11" s="91"/>
      <c r="AC11" s="91"/>
      <c r="AD11" s="91"/>
      <c r="AE11" s="91"/>
      <c r="AF11" s="92"/>
    </row>
    <row r="12" spans="1:38" ht="18" customHeight="1">
      <c r="A12" s="5"/>
      <c r="B12" s="52"/>
      <c r="C12" s="53"/>
      <c r="D12" s="53"/>
      <c r="E12" s="53"/>
      <c r="F12" s="53"/>
      <c r="G12" s="53"/>
      <c r="H12" s="53"/>
      <c r="I12" s="53"/>
      <c r="J12" s="53"/>
      <c r="K12" s="53"/>
      <c r="L12" s="54"/>
      <c r="N12" s="112" t="s">
        <v>10</v>
      </c>
      <c r="O12" s="113"/>
      <c r="P12" s="114"/>
      <c r="Q12" s="118"/>
      <c r="R12" s="118"/>
      <c r="S12" s="118"/>
      <c r="T12" s="118"/>
      <c r="U12" s="118"/>
      <c r="V12" s="118"/>
      <c r="W12" s="118"/>
      <c r="X12" s="118"/>
      <c r="Y12" s="118"/>
      <c r="Z12" s="118"/>
      <c r="AA12" s="118"/>
      <c r="AB12" s="118"/>
      <c r="AC12" s="118"/>
      <c r="AD12" s="120" t="s">
        <v>25</v>
      </c>
      <c r="AE12" s="120"/>
      <c r="AF12" s="121"/>
    </row>
    <row r="13" spans="1:38" ht="18" customHeight="1">
      <c r="A13" s="1"/>
      <c r="N13" s="115"/>
      <c r="O13" s="116"/>
      <c r="P13" s="117"/>
      <c r="Q13" s="119"/>
      <c r="R13" s="119"/>
      <c r="S13" s="119"/>
      <c r="T13" s="119"/>
      <c r="U13" s="119"/>
      <c r="V13" s="119"/>
      <c r="W13" s="119"/>
      <c r="X13" s="119"/>
      <c r="Y13" s="119"/>
      <c r="Z13" s="119"/>
      <c r="AA13" s="119"/>
      <c r="AB13" s="119"/>
      <c r="AC13" s="119"/>
      <c r="AD13" s="122"/>
      <c r="AE13" s="122"/>
      <c r="AF13" s="123"/>
    </row>
    <row r="14" spans="1:38" ht="15.95" customHeight="1">
      <c r="A14" s="1"/>
      <c r="B14" s="124" t="s">
        <v>64</v>
      </c>
      <c r="C14" s="125"/>
      <c r="D14" s="126"/>
      <c r="E14" s="124" t="s">
        <v>65</v>
      </c>
      <c r="F14" s="125"/>
      <c r="G14" s="126"/>
      <c r="H14" s="127" t="s">
        <v>66</v>
      </c>
      <c r="I14" s="127"/>
      <c r="J14" s="127"/>
      <c r="K14" s="127"/>
      <c r="L14" s="127"/>
      <c r="N14" s="15"/>
      <c r="AL14" s="13"/>
    </row>
    <row r="15" spans="1:38" ht="15.95" customHeight="1">
      <c r="A15" s="1"/>
      <c r="B15" s="137"/>
      <c r="C15" s="138"/>
      <c r="D15" s="139"/>
      <c r="E15" s="137"/>
      <c r="F15" s="138"/>
      <c r="G15" s="139"/>
      <c r="H15" s="140">
        <f>B15-E15</f>
        <v>0</v>
      </c>
      <c r="I15" s="140"/>
      <c r="J15" s="140"/>
      <c r="K15" s="140"/>
      <c r="L15" s="140"/>
      <c r="N15" s="14"/>
      <c r="AL15" s="13"/>
    </row>
    <row r="16" spans="1:38" ht="15.95" customHeight="1">
      <c r="A16" s="5"/>
      <c r="B16" s="141" t="s">
        <v>23</v>
      </c>
      <c r="C16" s="143" t="s">
        <v>27</v>
      </c>
      <c r="D16" s="144"/>
      <c r="E16" s="144"/>
      <c r="F16" s="145"/>
      <c r="G16" s="145"/>
      <c r="H16" s="145"/>
      <c r="I16" s="145"/>
      <c r="J16" s="145"/>
      <c r="K16" s="145"/>
      <c r="L16" s="145"/>
      <c r="M16" s="145"/>
      <c r="N16" s="145"/>
      <c r="O16" s="145"/>
      <c r="P16" s="145"/>
      <c r="Q16" s="145"/>
      <c r="R16" s="145"/>
      <c r="S16" s="145"/>
      <c r="T16" s="145"/>
    </row>
    <row r="17" spans="1:38" ht="15.95" customHeight="1">
      <c r="A17" s="1"/>
      <c r="B17" s="142"/>
      <c r="C17" s="145"/>
      <c r="D17" s="145"/>
      <c r="E17" s="145"/>
      <c r="F17" s="145"/>
      <c r="G17" s="145"/>
      <c r="H17" s="145"/>
      <c r="I17" s="145"/>
      <c r="J17" s="145"/>
      <c r="K17" s="145"/>
      <c r="L17" s="145"/>
      <c r="M17" s="145"/>
      <c r="N17" s="145"/>
      <c r="O17" s="145"/>
      <c r="P17" s="145"/>
      <c r="Q17" s="145"/>
      <c r="R17" s="145"/>
      <c r="S17" s="145"/>
      <c r="T17" s="145"/>
      <c r="U17" s="16" t="s">
        <v>28</v>
      </c>
    </row>
    <row r="18" spans="1:38" ht="15.95" customHeight="1">
      <c r="A18" s="1"/>
      <c r="B18" s="7" t="s">
        <v>54</v>
      </c>
      <c r="C18" s="146" t="s">
        <v>4</v>
      </c>
      <c r="D18" s="147"/>
      <c r="E18" s="147"/>
      <c r="F18" s="147"/>
      <c r="G18" s="148"/>
      <c r="H18" s="146" t="s">
        <v>5</v>
      </c>
      <c r="I18" s="148"/>
      <c r="J18" s="7" t="s">
        <v>6</v>
      </c>
      <c r="K18" s="146" t="s">
        <v>7</v>
      </c>
      <c r="L18" s="147"/>
      <c r="M18" s="148"/>
      <c r="N18" s="146" t="s">
        <v>11</v>
      </c>
      <c r="O18" s="148"/>
      <c r="P18" s="146" t="s">
        <v>8</v>
      </c>
      <c r="Q18" s="147"/>
      <c r="R18" s="147"/>
      <c r="S18" s="148"/>
      <c r="U18" s="149"/>
      <c r="V18" s="150"/>
      <c r="W18" s="150"/>
      <c r="X18" s="150"/>
      <c r="Y18" s="150"/>
      <c r="Z18" s="150"/>
      <c r="AA18" s="150"/>
      <c r="AB18" s="150"/>
      <c r="AC18" s="150"/>
      <c r="AD18" s="150"/>
      <c r="AE18" s="151" t="s">
        <v>31</v>
      </c>
      <c r="AF18" s="152"/>
      <c r="AI18" s="32">
        <f>SUM(AI19:AI23)</f>
        <v>5</v>
      </c>
      <c r="AK18" s="7" t="s">
        <v>51</v>
      </c>
      <c r="AL18" s="35" t="s">
        <v>57</v>
      </c>
    </row>
    <row r="19" spans="1:38" ht="15.95" customHeight="1">
      <c r="A19" s="1"/>
      <c r="B19" s="39"/>
      <c r="C19" s="278"/>
      <c r="D19" s="279"/>
      <c r="E19" s="279"/>
      <c r="F19" s="279"/>
      <c r="G19" s="280"/>
      <c r="H19" s="156"/>
      <c r="I19" s="157"/>
      <c r="J19" s="23"/>
      <c r="K19" s="158"/>
      <c r="L19" s="159"/>
      <c r="M19" s="160"/>
      <c r="N19" s="161"/>
      <c r="O19" s="162"/>
      <c r="P19" s="163" t="str">
        <f>IF(OR(B19="",C19=""),"",AK19*K19)</f>
        <v/>
      </c>
      <c r="Q19" s="164"/>
      <c r="R19" s="164"/>
      <c r="S19" s="165"/>
      <c r="U19" s="166"/>
      <c r="V19" s="167"/>
      <c r="W19" s="167"/>
      <c r="X19" s="167"/>
      <c r="Y19" s="167"/>
      <c r="Z19" s="167"/>
      <c r="AA19" s="167"/>
      <c r="AB19" s="167"/>
      <c r="AC19" s="167"/>
      <c r="AD19" s="167"/>
      <c r="AE19" s="168" t="s">
        <v>32</v>
      </c>
      <c r="AF19" s="169"/>
      <c r="AI19" s="32">
        <f>IF(H19=INT(H19),1,"ari")</f>
        <v>1</v>
      </c>
      <c r="AJ19" s="22">
        <f>IFERROR(1/COUNTIF($N$19:$O$23,N19),0)</f>
        <v>0</v>
      </c>
      <c r="AK19" s="36">
        <f>ROUND(H19,1)</f>
        <v>0</v>
      </c>
      <c r="AL19" s="35" t="s">
        <v>63</v>
      </c>
    </row>
    <row r="20" spans="1:38" ht="15.95" customHeight="1">
      <c r="A20" s="6"/>
      <c r="B20" s="40"/>
      <c r="C20" s="272"/>
      <c r="D20" s="273"/>
      <c r="E20" s="273"/>
      <c r="F20" s="273"/>
      <c r="G20" s="274"/>
      <c r="H20" s="195"/>
      <c r="I20" s="196"/>
      <c r="J20" s="24"/>
      <c r="K20" s="170"/>
      <c r="L20" s="171"/>
      <c r="M20" s="172"/>
      <c r="N20" s="173"/>
      <c r="O20" s="174"/>
      <c r="P20" s="175" t="str">
        <f>IF(OR(B20="",C20=""),"",AK20*K20)</f>
        <v/>
      </c>
      <c r="Q20" s="176"/>
      <c r="R20" s="176"/>
      <c r="S20" s="177"/>
      <c r="U20" s="191" t="s">
        <v>34</v>
      </c>
      <c r="V20" s="191"/>
      <c r="W20" s="191"/>
      <c r="X20" s="191"/>
      <c r="Y20" s="191"/>
      <c r="Z20" s="191"/>
      <c r="AA20" s="191"/>
      <c r="AB20" s="191"/>
      <c r="AC20" s="191" t="s">
        <v>33</v>
      </c>
      <c r="AD20" s="191"/>
      <c r="AE20" s="191"/>
      <c r="AF20" s="191"/>
      <c r="AI20" s="33">
        <f t="shared" ref="AI20:AI23" si="0">IF(H20=INT(H20),1,"ari")</f>
        <v>1</v>
      </c>
      <c r="AJ20" s="22">
        <f>IFERROR(1/COUNTIF($N$19:$O$23,N20),0)</f>
        <v>0</v>
      </c>
      <c r="AK20" s="37">
        <f>ROUND(H20,1)</f>
        <v>0</v>
      </c>
      <c r="AL20" s="35" t="s">
        <v>58</v>
      </c>
    </row>
    <row r="21" spans="1:38" ht="15.95" customHeight="1">
      <c r="A21" s="6"/>
      <c r="B21" s="40"/>
      <c r="C21" s="272"/>
      <c r="D21" s="273"/>
      <c r="E21" s="273"/>
      <c r="F21" s="273"/>
      <c r="G21" s="274"/>
      <c r="H21" s="195"/>
      <c r="I21" s="196"/>
      <c r="J21" s="24"/>
      <c r="K21" s="170"/>
      <c r="L21" s="171"/>
      <c r="M21" s="172"/>
      <c r="N21" s="173"/>
      <c r="O21" s="174"/>
      <c r="P21" s="175" t="str">
        <f>IF(OR(B21="",C21=""),"",AK21*K21)</f>
        <v/>
      </c>
      <c r="Q21" s="176"/>
      <c r="R21" s="176"/>
      <c r="S21" s="177"/>
      <c r="U21" s="197"/>
      <c r="V21" s="197"/>
      <c r="W21" s="197"/>
      <c r="X21" s="197"/>
      <c r="Y21" s="197"/>
      <c r="Z21" s="197"/>
      <c r="AA21" s="197"/>
      <c r="AB21" s="197"/>
      <c r="AC21" s="281"/>
      <c r="AD21" s="281"/>
      <c r="AE21" s="281"/>
      <c r="AF21" s="281"/>
      <c r="AH21" s="18">
        <v>2</v>
      </c>
      <c r="AI21" s="33">
        <f t="shared" si="0"/>
        <v>1</v>
      </c>
      <c r="AJ21" s="22">
        <f>IFERROR(1/COUNTIF($N$19:$O$23,N21),0)</f>
        <v>0</v>
      </c>
      <c r="AK21" s="37">
        <f>ROUND(H21,1)</f>
        <v>0</v>
      </c>
      <c r="AL21" s="35" t="s">
        <v>59</v>
      </c>
    </row>
    <row r="22" spans="1:38" ht="15.95" customHeight="1">
      <c r="A22" s="1"/>
      <c r="B22" s="40"/>
      <c r="C22" s="272"/>
      <c r="D22" s="273"/>
      <c r="E22" s="273"/>
      <c r="F22" s="273"/>
      <c r="G22" s="274"/>
      <c r="H22" s="195"/>
      <c r="I22" s="196"/>
      <c r="J22" s="24"/>
      <c r="K22" s="170"/>
      <c r="L22" s="171"/>
      <c r="M22" s="172"/>
      <c r="N22" s="173"/>
      <c r="O22" s="174"/>
      <c r="P22" s="175" t="str">
        <f>IF(OR(B22="",C22=""),"",AK22*K22)</f>
        <v/>
      </c>
      <c r="Q22" s="176"/>
      <c r="R22" s="176"/>
      <c r="S22" s="177"/>
      <c r="U22" s="198"/>
      <c r="V22" s="198"/>
      <c r="W22" s="198"/>
      <c r="X22" s="198"/>
      <c r="Y22" s="198"/>
      <c r="Z22" s="198"/>
      <c r="AA22" s="198"/>
      <c r="AB22" s="198"/>
      <c r="AC22" s="282"/>
      <c r="AD22" s="282"/>
      <c r="AE22" s="282"/>
      <c r="AF22" s="282"/>
      <c r="AH22" s="1"/>
      <c r="AI22" s="34">
        <f t="shared" si="0"/>
        <v>1</v>
      </c>
      <c r="AJ22" s="22">
        <f>IFERROR(1/COUNTIF($N$19:$O$23,N22),0)</f>
        <v>0</v>
      </c>
      <c r="AK22" s="37">
        <f>ROUND(H22,1)</f>
        <v>0</v>
      </c>
      <c r="AL22" s="35" t="s">
        <v>60</v>
      </c>
    </row>
    <row r="23" spans="1:38" ht="15.95" customHeight="1" thickBot="1">
      <c r="A23" s="1"/>
      <c r="B23" s="41"/>
      <c r="C23" s="275"/>
      <c r="D23" s="276"/>
      <c r="E23" s="276"/>
      <c r="F23" s="276"/>
      <c r="G23" s="277"/>
      <c r="H23" s="181"/>
      <c r="I23" s="182"/>
      <c r="J23" s="25"/>
      <c r="K23" s="183"/>
      <c r="L23" s="184"/>
      <c r="M23" s="185"/>
      <c r="N23" s="186"/>
      <c r="O23" s="187"/>
      <c r="P23" s="188" t="str">
        <f>IF(OR(B23="",C23=""),"",AK23*K23)</f>
        <v/>
      </c>
      <c r="Q23" s="189"/>
      <c r="R23" s="189"/>
      <c r="S23" s="190"/>
      <c r="U23" s="201" t="s">
        <v>24</v>
      </c>
      <c r="V23" s="202"/>
      <c r="W23" s="207"/>
      <c r="X23" s="207"/>
      <c r="Y23" s="207"/>
      <c r="Z23" s="207"/>
      <c r="AA23" s="207"/>
      <c r="AB23" s="207"/>
      <c r="AC23" s="207"/>
      <c r="AD23" s="207"/>
      <c r="AE23" s="207"/>
      <c r="AF23" s="208"/>
      <c r="AH23" s="1"/>
      <c r="AI23" s="34">
        <f t="shared" si="0"/>
        <v>1</v>
      </c>
      <c r="AJ23" s="22">
        <f>IFERROR(1/COUNTIF($N$19:$O$23,N23),0)</f>
        <v>0</v>
      </c>
      <c r="AK23" s="38">
        <f>ROUND(H23,1)</f>
        <v>0</v>
      </c>
      <c r="AL23" s="35" t="s">
        <v>61</v>
      </c>
    </row>
    <row r="24" spans="1:38" ht="15.95" customHeight="1" thickTop="1">
      <c r="A24" s="1"/>
      <c r="B24" s="209" t="s">
        <v>18</v>
      </c>
      <c r="C24" s="210"/>
      <c r="D24" s="210"/>
      <c r="E24" s="210"/>
      <c r="F24" s="210"/>
      <c r="G24" s="210"/>
      <c r="H24" s="210"/>
      <c r="I24" s="211"/>
      <c r="J24" s="212" t="s">
        <v>11</v>
      </c>
      <c r="K24" s="213"/>
      <c r="L24" s="214"/>
      <c r="M24" s="215" t="s">
        <v>19</v>
      </c>
      <c r="N24" s="216"/>
      <c r="O24" s="216"/>
      <c r="P24" s="216"/>
      <c r="Q24" s="216" t="s">
        <v>46</v>
      </c>
      <c r="R24" s="216"/>
      <c r="S24" s="216"/>
      <c r="U24" s="203"/>
      <c r="V24" s="204"/>
      <c r="W24" s="217"/>
      <c r="X24" s="217"/>
      <c r="Y24" s="217"/>
      <c r="Z24" s="217"/>
      <c r="AA24" s="217"/>
      <c r="AB24" s="217"/>
      <c r="AC24" s="217"/>
      <c r="AD24" s="217"/>
      <c r="AE24" s="217"/>
      <c r="AF24" s="218"/>
      <c r="AH24" s="2">
        <f>COUNT(N19:O23)</f>
        <v>0</v>
      </c>
      <c r="AI24" s="2" t="e">
        <f>LARGE(N19:O23,AH24)</f>
        <v>#NUM!</v>
      </c>
      <c r="AJ24" s="22">
        <f>SUM(AJ19:AJ23)</f>
        <v>0</v>
      </c>
      <c r="AK24" s="22"/>
      <c r="AL24" s="45" t="s">
        <v>62</v>
      </c>
    </row>
    <row r="25" spans="1:38" ht="15.95" customHeight="1">
      <c r="A25" s="1"/>
      <c r="B25" s="221"/>
      <c r="C25" s="222"/>
      <c r="D25" s="222"/>
      <c r="E25" s="222"/>
      <c r="F25" s="222"/>
      <c r="G25" s="222"/>
      <c r="H25" s="222"/>
      <c r="I25" s="223"/>
      <c r="J25" s="224">
        <f>MAX(N19:N23)</f>
        <v>0</v>
      </c>
      <c r="K25" s="225"/>
      <c r="L25" s="226"/>
      <c r="M25" s="227">
        <f ca="1">SUMIF($N$19:$S$23,J25,$P$19:$S$23)</f>
        <v>0</v>
      </c>
      <c r="N25" s="227"/>
      <c r="O25" s="227"/>
      <c r="P25" s="227"/>
      <c r="Q25" s="228">
        <f ca="1">IFERROR(M25*J25/100,"")</f>
        <v>0</v>
      </c>
      <c r="R25" s="229"/>
      <c r="S25" s="230"/>
      <c r="U25" s="205"/>
      <c r="V25" s="206"/>
      <c r="W25" s="219"/>
      <c r="X25" s="219"/>
      <c r="Y25" s="219"/>
      <c r="Z25" s="219"/>
      <c r="AA25" s="219"/>
      <c r="AB25" s="219"/>
      <c r="AC25" s="219"/>
      <c r="AD25" s="219"/>
      <c r="AE25" s="219"/>
      <c r="AF25" s="220"/>
      <c r="AH25" s="1"/>
      <c r="AI25" s="1"/>
    </row>
    <row r="26" spans="1:38" ht="15.95" customHeight="1">
      <c r="A26" s="1"/>
      <c r="B26" s="244"/>
      <c r="C26" s="245"/>
      <c r="D26" s="245"/>
      <c r="E26" s="245"/>
      <c r="F26" s="245"/>
      <c r="G26" s="245"/>
      <c r="H26" s="245"/>
      <c r="I26" s="246"/>
      <c r="J26" s="247" t="str">
        <f>IFERROR(IF(J25=$AI$24,"対象外",IF(J25&gt;$AI$24,$AI$24,"")),"対象外")</f>
        <v>対象外</v>
      </c>
      <c r="K26" s="248"/>
      <c r="L26" s="249"/>
      <c r="M26" s="250">
        <f ca="1">SUMIF(N19:P23,IF(J26="対象外",J27,J26),P19:P23)</f>
        <v>0</v>
      </c>
      <c r="N26" s="251"/>
      <c r="O26" s="251"/>
      <c r="P26" s="252"/>
      <c r="Q26" s="253" t="str">
        <f>IF(J26="対象外","－",IFERROR(M26*J26/100,""))</f>
        <v>－</v>
      </c>
      <c r="R26" s="254"/>
      <c r="S26" s="255"/>
      <c r="AH26" s="1"/>
      <c r="AI26" s="1"/>
    </row>
    <row r="27" spans="1:38" ht="15.95" customHeight="1" thickBot="1">
      <c r="A27" s="1"/>
      <c r="B27" s="244"/>
      <c r="C27" s="245"/>
      <c r="D27" s="245"/>
      <c r="E27" s="245"/>
      <c r="F27" s="245"/>
      <c r="G27" s="245"/>
      <c r="H27" s="245"/>
      <c r="I27" s="246"/>
      <c r="J27" s="256" t="str">
        <f>IF(J26="対象外","","対象外")</f>
        <v/>
      </c>
      <c r="K27" s="257"/>
      <c r="L27" s="258"/>
      <c r="M27" s="259" t="str">
        <f ca="1">IF(SUM(M25:P26)&lt;&gt;M28,M28-SUM(M25,M26),"")</f>
        <v/>
      </c>
      <c r="N27" s="259"/>
      <c r="O27" s="259"/>
      <c r="P27" s="259"/>
      <c r="Q27" s="260" t="str">
        <f ca="1">IF(J27="対象外","－",IFERROR(M27*J27/100,""))</f>
        <v/>
      </c>
      <c r="R27" s="261"/>
      <c r="S27" s="262"/>
      <c r="U27" s="12"/>
      <c r="V27" s="12"/>
      <c r="W27" s="12"/>
      <c r="X27" s="12"/>
      <c r="Y27" s="12"/>
      <c r="Z27" s="12"/>
      <c r="AA27" s="12"/>
      <c r="AB27" s="12"/>
      <c r="AC27" s="12"/>
      <c r="AD27" s="12"/>
      <c r="AE27" s="12"/>
      <c r="AF27" s="12"/>
      <c r="AH27" s="48"/>
      <c r="AI27" s="48"/>
    </row>
    <row r="28" spans="1:38" ht="15.95" customHeight="1" thickTop="1">
      <c r="A28" s="1"/>
      <c r="B28" s="234"/>
      <c r="C28" s="235"/>
      <c r="D28" s="235"/>
      <c r="E28" s="235"/>
      <c r="F28" s="235"/>
      <c r="G28" s="235"/>
      <c r="H28" s="235"/>
      <c r="I28" s="236"/>
      <c r="J28" s="237" t="s">
        <v>17</v>
      </c>
      <c r="K28" s="238"/>
      <c r="L28" s="239"/>
      <c r="M28" s="240">
        <f>SUM(P19:S23)</f>
        <v>0</v>
      </c>
      <c r="N28" s="240"/>
      <c r="O28" s="240"/>
      <c r="P28" s="240"/>
      <c r="Q28" s="241">
        <f ca="1">IF(AJ24&gt;2,"税率見直",SUM(Q25:S27))</f>
        <v>0</v>
      </c>
      <c r="R28" s="242"/>
      <c r="S28" s="243"/>
      <c r="AH28" s="48"/>
      <c r="AI28" s="48"/>
    </row>
    <row r="29" spans="1:38" ht="13.5" customHeight="1"/>
    <row r="30" spans="1:38">
      <c r="P30" s="267"/>
      <c r="Q30" s="267"/>
      <c r="R30" s="267"/>
      <c r="S30" s="267"/>
    </row>
    <row r="33" spans="2:32">
      <c r="B33" s="268" t="s">
        <v>55</v>
      </c>
      <c r="C33" s="268"/>
      <c r="D33" s="268"/>
      <c r="E33" s="268"/>
      <c r="F33" s="268"/>
    </row>
    <row r="34" spans="2:32">
      <c r="B34" s="269"/>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1"/>
    </row>
    <row r="35" spans="2:32">
      <c r="B35" s="231"/>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3"/>
    </row>
    <row r="36" spans="2:32">
      <c r="B36" s="231"/>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3"/>
    </row>
    <row r="37" spans="2:32">
      <c r="B37" s="231"/>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3"/>
    </row>
    <row r="38" spans="2:32">
      <c r="B38" s="231"/>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3"/>
    </row>
    <row r="39" spans="2:32">
      <c r="B39" s="231"/>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3"/>
    </row>
    <row r="40" spans="2:32">
      <c r="B40" s="231"/>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3"/>
    </row>
    <row r="41" spans="2:32">
      <c r="B41" s="231"/>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3"/>
    </row>
    <row r="42" spans="2:32">
      <c r="B42" s="231"/>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3"/>
    </row>
    <row r="43" spans="2:32">
      <c r="B43" s="231"/>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3"/>
    </row>
    <row r="44" spans="2:32">
      <c r="B44" s="231"/>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3"/>
    </row>
    <row r="45" spans="2:32">
      <c r="B45" s="231"/>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3"/>
    </row>
    <row r="46" spans="2:32">
      <c r="B46" s="231"/>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3"/>
    </row>
    <row r="47" spans="2:32">
      <c r="B47" s="231"/>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3"/>
    </row>
    <row r="48" spans="2:32">
      <c r="B48" s="231"/>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3"/>
    </row>
    <row r="49" spans="2:32">
      <c r="B49" s="231"/>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3"/>
    </row>
    <row r="50" spans="2:32">
      <c r="B50" s="231"/>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3"/>
    </row>
    <row r="51" spans="2:32">
      <c r="B51" s="231"/>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3"/>
    </row>
    <row r="52" spans="2:32">
      <c r="B52" s="231"/>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3"/>
    </row>
    <row r="53" spans="2:32">
      <c r="B53" s="231"/>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3"/>
    </row>
    <row r="54" spans="2:32">
      <c r="B54" s="231"/>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3"/>
    </row>
    <row r="55" spans="2:32">
      <c r="B55" s="231"/>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3"/>
    </row>
    <row r="56" spans="2:32">
      <c r="B56" s="231"/>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3"/>
    </row>
    <row r="57" spans="2:32">
      <c r="B57" s="263"/>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5"/>
    </row>
  </sheetData>
  <sheetProtection algorithmName="SHA-512" hashValue="267mBP3utVBzkr/JTxQVWtlWJ0zB470IdN9nclFaeogJixVOBv796YajYnJpsSd7JDVuSTzokKnPuG6QHQcDGA==" saltValue="v0UDflV0/lUP3J+GuHfnXg==" spinCount="100000" sheet="1" objects="1" scenarios="1" selectLockedCells="1"/>
  <mergeCells count="134">
    <mergeCell ref="C19:G19"/>
    <mergeCell ref="K19:M19"/>
    <mergeCell ref="AH2:AI2"/>
    <mergeCell ref="AH10:AI10"/>
    <mergeCell ref="T4:Y4"/>
    <mergeCell ref="N4:S4"/>
    <mergeCell ref="N5:S5"/>
    <mergeCell ref="Q28:S28"/>
    <mergeCell ref="Q25:S25"/>
    <mergeCell ref="Q26:S26"/>
    <mergeCell ref="Q27:S27"/>
    <mergeCell ref="Q10:AF10"/>
    <mergeCell ref="N10:P11"/>
    <mergeCell ref="Q11:AF11"/>
    <mergeCell ref="N12:P13"/>
    <mergeCell ref="Q12:AC13"/>
    <mergeCell ref="AD12:AF13"/>
    <mergeCell ref="U23:V25"/>
    <mergeCell ref="U20:AB20"/>
    <mergeCell ref="AC20:AF20"/>
    <mergeCell ref="AC21:AF22"/>
    <mergeCell ref="U21:AB22"/>
    <mergeCell ref="W23:AF23"/>
    <mergeCell ref="W24:AF25"/>
    <mergeCell ref="AH28:AI28"/>
    <mergeCell ref="T5:Y5"/>
    <mergeCell ref="P18:S18"/>
    <mergeCell ref="AH27:AI27"/>
    <mergeCell ref="Q24:S24"/>
    <mergeCell ref="P22:S22"/>
    <mergeCell ref="J27:L27"/>
    <mergeCell ref="J28:L28"/>
    <mergeCell ref="M28:P28"/>
    <mergeCell ref="M25:P25"/>
    <mergeCell ref="M26:P26"/>
    <mergeCell ref="M27:P27"/>
    <mergeCell ref="M24:P24"/>
    <mergeCell ref="P23:S23"/>
    <mergeCell ref="U18:AD18"/>
    <mergeCell ref="U19:AD19"/>
    <mergeCell ref="P19:S19"/>
    <mergeCell ref="N18:O18"/>
    <mergeCell ref="K18:M18"/>
    <mergeCell ref="AE18:AF18"/>
    <mergeCell ref="AE19:AF19"/>
    <mergeCell ref="H22:I22"/>
    <mergeCell ref="H23:I23"/>
    <mergeCell ref="H18:I18"/>
    <mergeCell ref="H19:I19"/>
    <mergeCell ref="B10:L10"/>
    <mergeCell ref="B11:L11"/>
    <mergeCell ref="G7:H7"/>
    <mergeCell ref="G8:H8"/>
    <mergeCell ref="I7:L7"/>
    <mergeCell ref="I8:L8"/>
    <mergeCell ref="B7:F7"/>
    <mergeCell ref="C23:G23"/>
    <mergeCell ref="B9:L9"/>
    <mergeCell ref="H14:L14"/>
    <mergeCell ref="B14:D14"/>
    <mergeCell ref="E14:G14"/>
    <mergeCell ref="B12:L12"/>
    <mergeCell ref="B16:B17"/>
    <mergeCell ref="C16:T17"/>
    <mergeCell ref="N19:O19"/>
    <mergeCell ref="B15:D15"/>
    <mergeCell ref="E15:G15"/>
    <mergeCell ref="H15:L15"/>
    <mergeCell ref="C18:G18"/>
    <mergeCell ref="Y2:AA2"/>
    <mergeCell ref="Z4:AF4"/>
    <mergeCell ref="Z5:AF5"/>
    <mergeCell ref="C4:L4"/>
    <mergeCell ref="C5:L5"/>
    <mergeCell ref="B2:L2"/>
    <mergeCell ref="AB2:AF2"/>
    <mergeCell ref="B8:F8"/>
    <mergeCell ref="W9:Y9"/>
    <mergeCell ref="N9:P9"/>
    <mergeCell ref="Z9:AF9"/>
    <mergeCell ref="Q9:V9"/>
    <mergeCell ref="N2:P2"/>
    <mergeCell ref="Q2:W2"/>
    <mergeCell ref="N8:P8"/>
    <mergeCell ref="Q8:AF8"/>
    <mergeCell ref="P30:S30"/>
    <mergeCell ref="B24:I24"/>
    <mergeCell ref="B25:I25"/>
    <mergeCell ref="B26:I26"/>
    <mergeCell ref="B27:I27"/>
    <mergeCell ref="B28:I28"/>
    <mergeCell ref="P21:S21"/>
    <mergeCell ref="P20:S20"/>
    <mergeCell ref="N20:O20"/>
    <mergeCell ref="N21:O21"/>
    <mergeCell ref="N22:O22"/>
    <mergeCell ref="N23:O23"/>
    <mergeCell ref="J24:L24"/>
    <mergeCell ref="J25:L25"/>
    <mergeCell ref="J26:L26"/>
    <mergeCell ref="K23:M23"/>
    <mergeCell ref="C20:G20"/>
    <mergeCell ref="K20:M20"/>
    <mergeCell ref="C22:G22"/>
    <mergeCell ref="K22:M22"/>
    <mergeCell ref="C21:G21"/>
    <mergeCell ref="K21:M21"/>
    <mergeCell ref="H20:I20"/>
    <mergeCell ref="H21:I21"/>
    <mergeCell ref="B33:F33"/>
    <mergeCell ref="B34:AF34"/>
    <mergeCell ref="B35:AF35"/>
    <mergeCell ref="B36:AF36"/>
    <mergeCell ref="B37:AF37"/>
    <mergeCell ref="B38:AF38"/>
    <mergeCell ref="B39:AF39"/>
    <mergeCell ref="B40:AF40"/>
    <mergeCell ref="B41:AF41"/>
    <mergeCell ref="B51:AF51"/>
    <mergeCell ref="B52:AF52"/>
    <mergeCell ref="B53:AF53"/>
    <mergeCell ref="B54:AF54"/>
    <mergeCell ref="B55:AF55"/>
    <mergeCell ref="B56:AF56"/>
    <mergeCell ref="B57:AF57"/>
    <mergeCell ref="B42:AF42"/>
    <mergeCell ref="B43:AF43"/>
    <mergeCell ref="B44:AF44"/>
    <mergeCell ref="B45:AF45"/>
    <mergeCell ref="B46:AF46"/>
    <mergeCell ref="B47:AF47"/>
    <mergeCell ref="B48:AF48"/>
    <mergeCell ref="B49:AF49"/>
    <mergeCell ref="B50:AF50"/>
  </mergeCells>
  <phoneticPr fontId="2"/>
  <conditionalFormatting sqref="H19:I23 AK19:AK23">
    <cfRule type="expression" dxfId="2" priority="1">
      <formula>$AI$18=5</formula>
    </cfRule>
  </conditionalFormatting>
  <conditionalFormatting sqref="Q28:S28">
    <cfRule type="expression" dxfId="1" priority="4">
      <formula>$Q$28="税率見直"</formula>
    </cfRule>
  </conditionalFormatting>
  <dataValidations xWindow="327" yWindow="424" count="10">
    <dataValidation type="textLength" imeMode="halfKatakana" allowBlank="1" showInputMessage="1" showErrorMessage="1" error="半角カタカナで入力して下さい_x000a_最大30文字" sqref="W23:AF23">
      <formula1>4</formula1>
      <formula2>30</formula2>
    </dataValidation>
    <dataValidation type="whole" imeMode="halfAlpha" allowBlank="1" showInputMessage="1" showErrorMessage="1" error="整数で入力して下さい。_x000a_小数点以下の入力は出来ません。" sqref="K19:M23">
      <formula1>-9999999</formula1>
      <formula2>99999999</formula2>
    </dataValidation>
    <dataValidation type="decimal" allowBlank="1" showInputMessage="1" showErrorMessage="1" sqref="AK19:AK23">
      <formula1>0.1</formula1>
      <formula2>9999</formula2>
    </dataValidation>
    <dataValidation type="whole" imeMode="halfAlpha" allowBlank="1" showInputMessage="1" showErrorMessage="1" errorTitle="入力方法" error="消費税率を整数で入力して下さい。_x000a_消費税が対象外（不課税）の場合は、税率の欄は空白にして下さい。_x000a_例_x000a_10％→10_x000a_　８％→8" sqref="N19:O23">
      <formula1>1</formula1>
      <formula2>20</formula2>
    </dataValidation>
    <dataValidation imeMode="halfAlpha" allowBlank="1" showInputMessage="1" showErrorMessage="1" prompt="数字7桁です" sqref="G8:H8"/>
    <dataValidation imeMode="halfAlpha" allowBlank="1" showInputMessage="1" showErrorMessage="1" prompt="数字7文字_x000a_入力例_x000a_1130034_x000a_　　↓_x000a_〒113-0034" sqref="Q9:V9"/>
    <dataValidation imeMode="halfAlpha" allowBlank="1" showInputMessage="1" showErrorMessage="1" prompt="市外局番から_x000a_入力例_x000a_03-3945-2312" sqref="Z9:AF9"/>
    <dataValidation imeMode="halfAlpha" allowBlank="1" showInputMessage="1" showErrorMessage="1" sqref="I8:L8 B15:G15 H19:I23"/>
    <dataValidation type="textLength" imeMode="halfAlpha" allowBlank="1" showInputMessage="1" showErrorMessage="1" error="数字7文字以内で入力して下さい。_x000a_" prompt="数字7文字で入力して下さい。_x000a_" sqref="AC21:AF22">
      <formula1>1</formula1>
      <formula2>7</formula2>
    </dataValidation>
    <dataValidation type="textLength" imeMode="halfAlpha" allowBlank="1" showInputMessage="1" showErrorMessage="1" error="数字4桁以内で入力して下さい。_x000a_頭に０がある場合は０以外を入れて下さい。" sqref="B5">
      <formula1>1</formula1>
      <formula2>4</formula2>
    </dataValidation>
  </dataValidations>
  <printOptions horizontalCentered="1"/>
  <pageMargins left="0.51181102362204722" right="0.31496062992125984" top="0.55118110236220474" bottom="0.5511811023622047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locked="0" defaultSize="0" autoFill="0" autoLine="0" autoPict="0">
                <anchor moveWithCells="1">
                  <from>
                    <xdr:col>22</xdr:col>
                    <xdr:colOff>180975</xdr:colOff>
                    <xdr:row>20</xdr:row>
                    <xdr:rowOff>57150</xdr:rowOff>
                  </from>
                  <to>
                    <xdr:col>25</xdr:col>
                    <xdr:colOff>76200</xdr:colOff>
                    <xdr:row>21</xdr:row>
                    <xdr:rowOff>95250</xdr:rowOff>
                  </to>
                </anchor>
              </controlPr>
            </control>
          </mc:Choice>
        </mc:AlternateContent>
        <mc:AlternateContent xmlns:mc="http://schemas.openxmlformats.org/markup-compatibility/2006">
          <mc:Choice Requires="x14">
            <control shapeId="1029" r:id="rId5" name="Option Button 5">
              <controlPr locked="0" defaultSize="0" autoFill="0" autoLine="0" autoPict="0">
                <anchor moveWithCells="1">
                  <from>
                    <xdr:col>20</xdr:col>
                    <xdr:colOff>28575</xdr:colOff>
                    <xdr:row>20</xdr:row>
                    <xdr:rowOff>76200</xdr:rowOff>
                  </from>
                  <to>
                    <xdr:col>23</xdr:col>
                    <xdr:colOff>38100</xdr:colOff>
                    <xdr:row>21</xdr:row>
                    <xdr:rowOff>85725</xdr:rowOff>
                  </to>
                </anchor>
              </controlPr>
            </control>
          </mc:Choice>
        </mc:AlternateContent>
        <mc:AlternateContent xmlns:mc="http://schemas.openxmlformats.org/markup-compatibility/2006">
          <mc:Choice Requires="x14">
            <control shapeId="1030" r:id="rId6" name="Option Button 6">
              <controlPr locked="0" defaultSize="0" autoFill="0" autoLine="0" autoPict="0">
                <anchor moveWithCells="1">
                  <from>
                    <xdr:col>25</xdr:col>
                    <xdr:colOff>76200</xdr:colOff>
                    <xdr:row>20</xdr:row>
                    <xdr:rowOff>57150</xdr:rowOff>
                  </from>
                  <to>
                    <xdr:col>28</xdr:col>
                    <xdr:colOff>9525</xdr:colOff>
                    <xdr:row>21</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27" yWindow="424" count="1">
        <x14:dataValidation type="list" allowBlank="1" showInputMessage="1" showErrorMessage="1">
          <x14:formula1>
            <xm:f>Sheet1!$B$2:$B$4</xm:f>
          </x14:formula1>
          <xm:sqref>B8:F8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A1:AK65"/>
  <sheetViews>
    <sheetView showZeros="0" zoomScaleNormal="100" zoomScaleSheetLayoutView="100" workbookViewId="0">
      <selection activeCell="C22" sqref="C22:G22"/>
    </sheetView>
  </sheetViews>
  <sheetFormatPr defaultRowHeight="13.5"/>
  <cols>
    <col min="1" max="1" width="1.125" style="2" customWidth="1"/>
    <col min="2" max="2" width="8.625" style="2" customWidth="1"/>
    <col min="3" max="3" width="3.625" style="2" customWidth="1"/>
    <col min="4" max="5" width="1.625" style="2" customWidth="1"/>
    <col min="6" max="6" width="3" style="2" customWidth="1"/>
    <col min="7" max="7" width="9.625" style="2" customWidth="1"/>
    <col min="8" max="9" width="2.625" style="2" customWidth="1"/>
    <col min="10" max="10" width="4.625" style="2" customWidth="1"/>
    <col min="11" max="12" width="2.625" style="2" customWidth="1"/>
    <col min="13" max="13" width="3.625" style="2" customWidth="1"/>
    <col min="14" max="15" width="2.125" style="2" customWidth="1"/>
    <col min="16" max="16" width="3.625" style="2" customWidth="1"/>
    <col min="17" max="17" width="3.125" style="2" customWidth="1"/>
    <col min="18" max="18" width="2.625" style="2" customWidth="1"/>
    <col min="19" max="19" width="3.125" style="2" customWidth="1"/>
    <col min="20" max="22" width="2.125" style="2" customWidth="1"/>
    <col min="23" max="23" width="4.625" style="2" customWidth="1"/>
    <col min="24" max="24" width="2.625" style="2" customWidth="1"/>
    <col min="25" max="26" width="2.125" style="2" customWidth="1"/>
    <col min="27" max="31" width="2.625" style="2" customWidth="1"/>
    <col min="32" max="32" width="3.625" style="2" customWidth="1"/>
    <col min="33" max="33" width="1.625" style="2" customWidth="1"/>
    <col min="34" max="34" width="5.875" style="2" bestFit="1" customWidth="1"/>
    <col min="35" max="35" width="5.25" style="2" customWidth="1"/>
    <col min="36" max="16384" width="9" style="2"/>
  </cols>
  <sheetData>
    <row r="1" spans="1:37" ht="9.9499999999999993" customHeight="1" thickBot="1">
      <c r="A1" s="1"/>
      <c r="B1" s="1"/>
      <c r="C1" s="1"/>
      <c r="D1" s="1"/>
      <c r="E1" s="1"/>
      <c r="F1" s="1"/>
      <c r="AA1" s="1"/>
      <c r="AB1" s="1"/>
      <c r="AC1" s="1"/>
      <c r="AD1" s="1"/>
      <c r="AE1" s="1"/>
      <c r="AF1" s="1"/>
      <c r="AG1" s="1"/>
      <c r="AH1" s="1"/>
      <c r="AI1" s="1"/>
    </row>
    <row r="2" spans="1:37" ht="17.25" customHeight="1" thickBot="1">
      <c r="A2" s="1"/>
      <c r="B2" s="393" t="s">
        <v>44</v>
      </c>
      <c r="C2" s="394"/>
      <c r="D2" s="394"/>
      <c r="E2" s="394"/>
      <c r="F2" s="394"/>
      <c r="G2" s="394"/>
      <c r="H2" s="394"/>
      <c r="I2" s="394"/>
      <c r="J2" s="394"/>
      <c r="K2" s="394"/>
      <c r="L2" s="395"/>
      <c r="N2" s="283" t="s">
        <v>47</v>
      </c>
      <c r="O2" s="283"/>
      <c r="P2" s="283"/>
      <c r="Q2" s="283"/>
      <c r="R2" s="283"/>
      <c r="S2" s="283"/>
      <c r="T2" s="283"/>
      <c r="U2" s="283"/>
      <c r="V2" s="283"/>
      <c r="W2" s="283"/>
      <c r="Y2" s="396" t="s">
        <v>16</v>
      </c>
      <c r="Z2" s="397"/>
      <c r="AA2" s="398"/>
      <c r="AB2" s="69" t="str">
        <f ca="1">入力シート兼発行者控!$AB$2</f>
        <v>0001-53524</v>
      </c>
      <c r="AC2" s="69"/>
      <c r="AD2" s="69"/>
      <c r="AE2" s="69"/>
      <c r="AF2" s="70"/>
      <c r="AG2" s="1"/>
      <c r="AH2" s="48"/>
      <c r="AI2" s="48"/>
    </row>
    <row r="3" spans="1:37" ht="6.75" customHeight="1">
      <c r="A3" s="1"/>
      <c r="B3" s="1"/>
      <c r="C3" s="1"/>
      <c r="D3" s="1"/>
      <c r="E3" s="1"/>
      <c r="F3" s="1"/>
      <c r="G3" s="1"/>
      <c r="H3" s="4"/>
      <c r="I3" s="4"/>
      <c r="J3" s="4"/>
      <c r="K3" s="4"/>
      <c r="L3" s="4"/>
      <c r="M3" s="4"/>
      <c r="N3" s="4"/>
      <c r="O3" s="4"/>
      <c r="P3" s="4"/>
      <c r="Q3" s="4"/>
      <c r="R3" s="4"/>
      <c r="S3" s="4"/>
      <c r="T3" s="4"/>
      <c r="U3" s="4"/>
      <c r="V3" s="4"/>
      <c r="W3" s="4"/>
      <c r="X3" s="4"/>
      <c r="Y3" s="4"/>
      <c r="Z3" s="4"/>
      <c r="AA3" s="1"/>
      <c r="AB3" s="1"/>
      <c r="AC3" s="1"/>
      <c r="AD3" s="1"/>
      <c r="AE3" s="1"/>
      <c r="AF3" s="1"/>
      <c r="AG3" s="1"/>
      <c r="AH3" s="1"/>
      <c r="AI3" s="1"/>
    </row>
    <row r="4" spans="1:37" ht="15" customHeight="1">
      <c r="A4" s="1"/>
      <c r="B4" s="19" t="s">
        <v>13</v>
      </c>
      <c r="C4" s="476" t="s">
        <v>3</v>
      </c>
      <c r="D4" s="477"/>
      <c r="E4" s="477"/>
      <c r="F4" s="477"/>
      <c r="G4" s="477"/>
      <c r="H4" s="477"/>
      <c r="I4" s="477"/>
      <c r="J4" s="477"/>
      <c r="K4" s="477"/>
      <c r="L4" s="478"/>
      <c r="N4" s="479" t="s">
        <v>14</v>
      </c>
      <c r="O4" s="480"/>
      <c r="P4" s="480"/>
      <c r="Q4" s="480"/>
      <c r="R4" s="480"/>
      <c r="S4" s="481"/>
      <c r="T4" s="476" t="s">
        <v>45</v>
      </c>
      <c r="U4" s="477"/>
      <c r="V4" s="477"/>
      <c r="W4" s="477"/>
      <c r="X4" s="477"/>
      <c r="Y4" s="478"/>
      <c r="Z4" s="482" t="s">
        <v>15</v>
      </c>
      <c r="AA4" s="483"/>
      <c r="AB4" s="483"/>
      <c r="AC4" s="483"/>
      <c r="AD4" s="483"/>
      <c r="AE4" s="483"/>
      <c r="AF4" s="484"/>
      <c r="AG4" s="1"/>
      <c r="AH4" s="1"/>
    </row>
    <row r="5" spans="1:37" ht="20.100000000000001" customHeight="1">
      <c r="A5" s="1"/>
      <c r="B5" s="47">
        <f>入力シート兼発行者控!$B$5</f>
        <v>0</v>
      </c>
      <c r="C5" s="399">
        <f>入力シート兼発行者控!$C$5</f>
        <v>0</v>
      </c>
      <c r="D5" s="400"/>
      <c r="E5" s="400"/>
      <c r="F5" s="400"/>
      <c r="G5" s="400"/>
      <c r="H5" s="400"/>
      <c r="I5" s="400"/>
      <c r="J5" s="400"/>
      <c r="K5" s="400"/>
      <c r="L5" s="401"/>
      <c r="N5" s="55">
        <f>入力シート兼発行者控!N5</f>
        <v>0</v>
      </c>
      <c r="O5" s="56"/>
      <c r="P5" s="56"/>
      <c r="Q5" s="56"/>
      <c r="R5" s="56"/>
      <c r="S5" s="57"/>
      <c r="T5" s="55">
        <f ca="1">入力シート兼発行者控!T5</f>
        <v>0</v>
      </c>
      <c r="U5" s="56"/>
      <c r="V5" s="56"/>
      <c r="W5" s="56"/>
      <c r="X5" s="56"/>
      <c r="Y5" s="57"/>
      <c r="Z5" s="58">
        <f ca="1">入力シート兼発行者控!Z5</f>
        <v>0</v>
      </c>
      <c r="AA5" s="59"/>
      <c r="AB5" s="59"/>
      <c r="AC5" s="59"/>
      <c r="AD5" s="59"/>
      <c r="AE5" s="59"/>
      <c r="AF5" s="60"/>
      <c r="AG5" s="1"/>
    </row>
    <row r="6" spans="1:37" ht="9.9499999999999993" customHeight="1">
      <c r="A6" s="1"/>
      <c r="B6" s="1"/>
      <c r="C6" s="1"/>
      <c r="D6" s="1"/>
      <c r="E6" s="1"/>
      <c r="F6" s="1"/>
      <c r="G6" s="1"/>
      <c r="H6" s="4"/>
      <c r="I6" s="4"/>
      <c r="J6" s="4"/>
      <c r="K6" s="4"/>
      <c r="L6" s="4"/>
      <c r="M6" s="4"/>
      <c r="N6" s="4"/>
      <c r="O6" s="4"/>
      <c r="Y6" s="4"/>
      <c r="Z6" s="4"/>
      <c r="AA6" s="1"/>
      <c r="AB6" s="1"/>
      <c r="AC6" s="1"/>
      <c r="AD6" s="1"/>
      <c r="AE6" s="1"/>
      <c r="AF6" s="1"/>
      <c r="AG6" s="1"/>
    </row>
    <row r="7" spans="1:37" ht="15" customHeight="1">
      <c r="A7" s="1"/>
      <c r="B7" s="390" t="s">
        <v>0</v>
      </c>
      <c r="C7" s="391"/>
      <c r="D7" s="391"/>
      <c r="E7" s="391"/>
      <c r="F7" s="392"/>
      <c r="G7" s="456" t="s">
        <v>1</v>
      </c>
      <c r="H7" s="456"/>
      <c r="I7" s="456" t="s">
        <v>2</v>
      </c>
      <c r="J7" s="456"/>
      <c r="K7" s="456"/>
      <c r="L7" s="456"/>
      <c r="N7" s="2" t="s">
        <v>22</v>
      </c>
      <c r="AG7" s="1"/>
    </row>
    <row r="8" spans="1:37" ht="15.95" customHeight="1">
      <c r="A8" s="1"/>
      <c r="B8" s="405">
        <f>入力シート兼発行者控!$B$8</f>
        <v>0</v>
      </c>
      <c r="C8" s="406"/>
      <c r="D8" s="406"/>
      <c r="E8" s="406"/>
      <c r="F8" s="407"/>
      <c r="G8" s="501">
        <f>入力シート兼発行者控!$G$8</f>
        <v>0</v>
      </c>
      <c r="H8" s="501"/>
      <c r="I8" s="409">
        <f>入力シート兼発行者控!$I$8</f>
        <v>0</v>
      </c>
      <c r="J8" s="409"/>
      <c r="K8" s="409"/>
      <c r="L8" s="409"/>
      <c r="N8" s="457" t="s">
        <v>9</v>
      </c>
      <c r="O8" s="458"/>
      <c r="P8" s="459"/>
      <c r="Q8" s="96">
        <f>入力シート兼発行者控!$Q$8</f>
        <v>0</v>
      </c>
      <c r="R8" s="97"/>
      <c r="S8" s="97"/>
      <c r="T8" s="97"/>
      <c r="U8" s="97"/>
      <c r="V8" s="97"/>
      <c r="W8" s="97"/>
      <c r="X8" s="97"/>
      <c r="Y8" s="97"/>
      <c r="Z8" s="98"/>
      <c r="AA8" s="98"/>
      <c r="AB8" s="98"/>
      <c r="AC8" s="98"/>
      <c r="AD8" s="98"/>
      <c r="AE8" s="98"/>
      <c r="AF8" s="99"/>
      <c r="AG8" s="1"/>
    </row>
    <row r="9" spans="1:37" ht="15" customHeight="1">
      <c r="A9" s="1"/>
      <c r="B9" s="390" t="s">
        <v>12</v>
      </c>
      <c r="C9" s="391"/>
      <c r="D9" s="391"/>
      <c r="E9" s="391"/>
      <c r="F9" s="391"/>
      <c r="G9" s="391"/>
      <c r="H9" s="391"/>
      <c r="I9" s="391"/>
      <c r="J9" s="391"/>
      <c r="K9" s="391"/>
      <c r="L9" s="392"/>
      <c r="N9" s="410" t="s">
        <v>20</v>
      </c>
      <c r="O9" s="411"/>
      <c r="P9" s="412"/>
      <c r="Q9" s="293">
        <f>入力シート兼発行者控!$Q$9</f>
        <v>0</v>
      </c>
      <c r="R9" s="294"/>
      <c r="S9" s="294"/>
      <c r="T9" s="294"/>
      <c r="U9" s="294"/>
      <c r="V9" s="295"/>
      <c r="W9" s="410" t="s">
        <v>21</v>
      </c>
      <c r="X9" s="413"/>
      <c r="Y9" s="414"/>
      <c r="Z9" s="498">
        <f>入力シート兼発行者控!$Z$9</f>
        <v>0</v>
      </c>
      <c r="AA9" s="499"/>
      <c r="AB9" s="499"/>
      <c r="AC9" s="499"/>
      <c r="AD9" s="499"/>
      <c r="AE9" s="499"/>
      <c r="AF9" s="500"/>
      <c r="AG9" s="1"/>
      <c r="AH9" s="8"/>
    </row>
    <row r="10" spans="1:37" ht="15.95" customHeight="1">
      <c r="A10" s="5"/>
      <c r="B10" s="387">
        <f>入力シート兼発行者控!$B$10</f>
        <v>0</v>
      </c>
      <c r="C10" s="388"/>
      <c r="D10" s="388"/>
      <c r="E10" s="388"/>
      <c r="F10" s="388"/>
      <c r="G10" s="388"/>
      <c r="H10" s="388"/>
      <c r="I10" s="388"/>
      <c r="J10" s="388"/>
      <c r="K10" s="388"/>
      <c r="L10" s="389"/>
      <c r="N10" s="460" t="s">
        <v>36</v>
      </c>
      <c r="O10" s="491"/>
      <c r="P10" s="492"/>
      <c r="Q10" s="308">
        <f>入力シート兼発行者控!Q10</f>
        <v>0</v>
      </c>
      <c r="R10" s="309"/>
      <c r="S10" s="309"/>
      <c r="T10" s="309"/>
      <c r="U10" s="309"/>
      <c r="V10" s="309"/>
      <c r="W10" s="309"/>
      <c r="X10" s="309"/>
      <c r="Y10" s="309"/>
      <c r="Z10" s="309"/>
      <c r="AA10" s="309"/>
      <c r="AB10" s="309"/>
      <c r="AC10" s="309"/>
      <c r="AD10" s="309"/>
      <c r="AE10" s="309"/>
      <c r="AF10" s="310"/>
      <c r="AG10" s="1"/>
      <c r="AH10" s="89"/>
      <c r="AI10" s="89"/>
    </row>
    <row r="11" spans="1:37" ht="15" customHeight="1">
      <c r="A11" s="1"/>
      <c r="B11" s="390" t="s">
        <v>30</v>
      </c>
      <c r="C11" s="391"/>
      <c r="D11" s="391"/>
      <c r="E11" s="391"/>
      <c r="F11" s="391"/>
      <c r="G11" s="391"/>
      <c r="H11" s="391"/>
      <c r="I11" s="391"/>
      <c r="J11" s="391"/>
      <c r="K11" s="391"/>
      <c r="L11" s="392"/>
      <c r="N11" s="493"/>
      <c r="O11" s="494"/>
      <c r="P11" s="495"/>
      <c r="Q11" s="496">
        <f>入力シート兼発行者控!Q11</f>
        <v>0</v>
      </c>
      <c r="R11" s="496"/>
      <c r="S11" s="496"/>
      <c r="T11" s="496"/>
      <c r="U11" s="496"/>
      <c r="V11" s="496"/>
      <c r="W11" s="496"/>
      <c r="X11" s="496"/>
      <c r="Y11" s="496"/>
      <c r="Z11" s="496"/>
      <c r="AA11" s="496"/>
      <c r="AB11" s="496"/>
      <c r="AC11" s="496"/>
      <c r="AD11" s="496"/>
      <c r="AE11" s="496"/>
      <c r="AF11" s="497"/>
    </row>
    <row r="12" spans="1:37" ht="15.95" customHeight="1">
      <c r="A12" s="5"/>
      <c r="B12" s="387">
        <f>入力シート兼発行者控!$B$12</f>
        <v>0</v>
      </c>
      <c r="C12" s="388"/>
      <c r="D12" s="388"/>
      <c r="E12" s="388"/>
      <c r="F12" s="388"/>
      <c r="G12" s="388"/>
      <c r="H12" s="388"/>
      <c r="I12" s="388"/>
      <c r="J12" s="388"/>
      <c r="K12" s="388"/>
      <c r="L12" s="389"/>
      <c r="N12" s="446" t="s">
        <v>10</v>
      </c>
      <c r="O12" s="447"/>
      <c r="P12" s="448"/>
      <c r="Q12" s="332">
        <f>入力シート兼発行者控!$Q$12</f>
        <v>0</v>
      </c>
      <c r="R12" s="332"/>
      <c r="S12" s="332"/>
      <c r="T12" s="332"/>
      <c r="U12" s="332"/>
      <c r="V12" s="332"/>
      <c r="W12" s="332"/>
      <c r="X12" s="332"/>
      <c r="Y12" s="332"/>
      <c r="Z12" s="332"/>
      <c r="AA12" s="332"/>
      <c r="AB12" s="332"/>
      <c r="AC12" s="332"/>
      <c r="AD12" s="487" t="s">
        <v>25</v>
      </c>
      <c r="AE12" s="487"/>
      <c r="AF12" s="488"/>
    </row>
    <row r="13" spans="1:37" ht="9.9499999999999993" customHeight="1">
      <c r="A13" s="1"/>
      <c r="N13" s="449"/>
      <c r="O13" s="450"/>
      <c r="P13" s="451"/>
      <c r="Q13" s="333"/>
      <c r="R13" s="333"/>
      <c r="S13" s="333"/>
      <c r="T13" s="333"/>
      <c r="U13" s="333"/>
      <c r="V13" s="333"/>
      <c r="W13" s="333"/>
      <c r="X13" s="333"/>
      <c r="Y13" s="333"/>
      <c r="Z13" s="333"/>
      <c r="AA13" s="333"/>
      <c r="AB13" s="333"/>
      <c r="AC13" s="333"/>
      <c r="AD13" s="489"/>
      <c r="AE13" s="489"/>
      <c r="AF13" s="490"/>
    </row>
    <row r="14" spans="1:37" ht="15" customHeight="1">
      <c r="A14" s="1"/>
      <c r="B14" s="442" t="s">
        <v>67</v>
      </c>
      <c r="C14" s="443"/>
      <c r="D14" s="444"/>
      <c r="E14" s="442" t="s">
        <v>68</v>
      </c>
      <c r="F14" s="443"/>
      <c r="G14" s="444"/>
      <c r="H14" s="445" t="s">
        <v>69</v>
      </c>
      <c r="I14" s="445"/>
      <c r="J14" s="445"/>
      <c r="K14" s="445"/>
      <c r="L14" s="445"/>
      <c r="N14" s="15"/>
      <c r="AK14" s="13"/>
    </row>
    <row r="15" spans="1:37" ht="15.95" customHeight="1">
      <c r="A15" s="1"/>
      <c r="B15" s="418">
        <f>入力シート兼発行者控!$B$15</f>
        <v>0</v>
      </c>
      <c r="C15" s="419"/>
      <c r="D15" s="420"/>
      <c r="E15" s="418">
        <f>入力シート兼発行者控!$E$15</f>
        <v>0</v>
      </c>
      <c r="F15" s="419"/>
      <c r="G15" s="420"/>
      <c r="H15" s="421">
        <f>入力シート兼発行者控!$H$15</f>
        <v>0</v>
      </c>
      <c r="I15" s="421"/>
      <c r="J15" s="421"/>
      <c r="K15" s="421"/>
      <c r="L15" s="421"/>
      <c r="N15" s="14"/>
      <c r="AK15" s="13"/>
    </row>
    <row r="16" spans="1:37" ht="12.95" customHeight="1">
      <c r="A16" s="5"/>
      <c r="B16" s="141" t="s">
        <v>23</v>
      </c>
      <c r="C16" s="143"/>
      <c r="D16" s="144"/>
      <c r="E16" s="144"/>
      <c r="F16" s="145"/>
      <c r="G16" s="145"/>
      <c r="H16" s="145"/>
      <c r="I16" s="145"/>
      <c r="J16" s="145"/>
      <c r="K16" s="145"/>
      <c r="L16" s="145"/>
      <c r="M16" s="145"/>
      <c r="N16" s="145"/>
      <c r="O16" s="145"/>
      <c r="P16" s="145"/>
      <c r="Q16" s="145"/>
      <c r="R16" s="145"/>
      <c r="S16" s="145"/>
      <c r="T16" s="145"/>
    </row>
    <row r="17" spans="1:35" ht="12.95" customHeight="1">
      <c r="A17" s="1"/>
      <c r="B17" s="142"/>
      <c r="C17" s="145"/>
      <c r="D17" s="145"/>
      <c r="E17" s="145"/>
      <c r="F17" s="145"/>
      <c r="G17" s="145"/>
      <c r="H17" s="145"/>
      <c r="I17" s="145"/>
      <c r="J17" s="145"/>
      <c r="K17" s="145"/>
      <c r="L17" s="145"/>
      <c r="M17" s="145"/>
      <c r="N17" s="145"/>
      <c r="O17" s="145"/>
      <c r="P17" s="145"/>
      <c r="Q17" s="145"/>
      <c r="R17" s="145"/>
      <c r="S17" s="145"/>
      <c r="T17" s="145"/>
      <c r="U17" s="16" t="s">
        <v>35</v>
      </c>
    </row>
    <row r="18" spans="1:35" ht="14.45" customHeight="1">
      <c r="A18" s="1"/>
      <c r="B18" s="21" t="s">
        <v>54</v>
      </c>
      <c r="C18" s="439" t="s">
        <v>4</v>
      </c>
      <c r="D18" s="440"/>
      <c r="E18" s="440"/>
      <c r="F18" s="440"/>
      <c r="G18" s="441"/>
      <c r="H18" s="439" t="s">
        <v>5</v>
      </c>
      <c r="I18" s="441"/>
      <c r="J18" s="21" t="s">
        <v>6</v>
      </c>
      <c r="K18" s="439" t="s">
        <v>7</v>
      </c>
      <c r="L18" s="440"/>
      <c r="M18" s="441"/>
      <c r="N18" s="439" t="s">
        <v>11</v>
      </c>
      <c r="O18" s="441"/>
      <c r="P18" s="439" t="s">
        <v>8</v>
      </c>
      <c r="Q18" s="440"/>
      <c r="R18" s="440"/>
      <c r="S18" s="441"/>
      <c r="U18" s="319">
        <f>入力シート兼発行者控!$U$18</f>
        <v>0</v>
      </c>
      <c r="V18" s="320"/>
      <c r="W18" s="320"/>
      <c r="X18" s="320"/>
      <c r="Y18" s="320"/>
      <c r="Z18" s="320"/>
      <c r="AA18" s="320"/>
      <c r="AB18" s="320"/>
      <c r="AC18" s="320"/>
      <c r="AD18" s="320"/>
      <c r="AE18" s="321" t="s">
        <v>31</v>
      </c>
      <c r="AF18" s="322"/>
    </row>
    <row r="19" spans="1:35" ht="14.45" customHeight="1">
      <c r="A19" s="1"/>
      <c r="B19" s="42">
        <f>入力シート兼発行者控!$B$19</f>
        <v>0</v>
      </c>
      <c r="C19" s="426">
        <f>入力シート兼発行者控!$C$19</f>
        <v>0</v>
      </c>
      <c r="D19" s="427"/>
      <c r="E19" s="427"/>
      <c r="F19" s="427"/>
      <c r="G19" s="428"/>
      <c r="H19" s="485">
        <f>入力シート兼発行者控!$H$19</f>
        <v>0</v>
      </c>
      <c r="I19" s="486"/>
      <c r="J19" s="26">
        <f>入力シート兼発行者控!$J$19</f>
        <v>0</v>
      </c>
      <c r="K19" s="431">
        <f>入力シート兼発行者控!$K$19</f>
        <v>0</v>
      </c>
      <c r="L19" s="432"/>
      <c r="M19" s="433"/>
      <c r="N19" s="434">
        <f>入力シート兼発行者控!$N$19</f>
        <v>0</v>
      </c>
      <c r="O19" s="435"/>
      <c r="P19" s="436" t="str">
        <f>入力シート兼発行者控!$P$19</f>
        <v/>
      </c>
      <c r="Q19" s="437"/>
      <c r="R19" s="437"/>
      <c r="S19" s="438"/>
      <c r="U19" s="422">
        <f>入力シート兼発行者控!$U$19</f>
        <v>0</v>
      </c>
      <c r="V19" s="423"/>
      <c r="W19" s="423"/>
      <c r="X19" s="423"/>
      <c r="Y19" s="423"/>
      <c r="Z19" s="423"/>
      <c r="AA19" s="423"/>
      <c r="AB19" s="423"/>
      <c r="AC19" s="423"/>
      <c r="AD19" s="423"/>
      <c r="AE19" s="424" t="s">
        <v>32</v>
      </c>
      <c r="AF19" s="425"/>
    </row>
    <row r="20" spans="1:35" ht="14.45" customHeight="1">
      <c r="A20" s="6"/>
      <c r="B20" s="43">
        <f>入力シート兼発行者控!$B$20</f>
        <v>0</v>
      </c>
      <c r="C20" s="352">
        <f>入力シート兼発行者控!$C$20</f>
        <v>0</v>
      </c>
      <c r="D20" s="353"/>
      <c r="E20" s="353"/>
      <c r="F20" s="353"/>
      <c r="G20" s="354"/>
      <c r="H20" s="474">
        <f>入力シート兼発行者控!$H$20</f>
        <v>0</v>
      </c>
      <c r="I20" s="475"/>
      <c r="J20" s="27">
        <f>入力シート兼発行者控!$J$20</f>
        <v>0</v>
      </c>
      <c r="K20" s="329">
        <f>入力シート兼発行者控!$K$20</f>
        <v>0</v>
      </c>
      <c r="L20" s="330"/>
      <c r="M20" s="331"/>
      <c r="N20" s="314">
        <f>入力シート兼発行者控!$N$20</f>
        <v>0</v>
      </c>
      <c r="O20" s="315"/>
      <c r="P20" s="316" t="str">
        <f>入力シート兼発行者控!$P$20</f>
        <v/>
      </c>
      <c r="Q20" s="317"/>
      <c r="R20" s="317"/>
      <c r="S20" s="318"/>
      <c r="U20" s="284" t="s">
        <v>34</v>
      </c>
      <c r="V20" s="285"/>
      <c r="W20" s="285"/>
      <c r="X20" s="285"/>
      <c r="Y20" s="285"/>
      <c r="Z20" s="285"/>
      <c r="AA20" s="286"/>
      <c r="AB20" s="284" t="s">
        <v>33</v>
      </c>
      <c r="AC20" s="285"/>
      <c r="AD20" s="285"/>
      <c r="AE20" s="285"/>
      <c r="AF20" s="286"/>
      <c r="AI20" s="6"/>
    </row>
    <row r="21" spans="1:35" ht="14.45" customHeight="1">
      <c r="A21" s="6"/>
      <c r="B21" s="43">
        <f>入力シート兼発行者控!$B$21</f>
        <v>0</v>
      </c>
      <c r="C21" s="352">
        <f>入力シート兼発行者控!$C$21</f>
        <v>0</v>
      </c>
      <c r="D21" s="353"/>
      <c r="E21" s="353"/>
      <c r="F21" s="353"/>
      <c r="G21" s="354"/>
      <c r="H21" s="474">
        <f>入力シート兼発行者控!$H$21</f>
        <v>0</v>
      </c>
      <c r="I21" s="475"/>
      <c r="J21" s="27">
        <f>入力シート兼発行者控!$J$21</f>
        <v>0</v>
      </c>
      <c r="K21" s="311">
        <f>入力シート兼発行者控!$K$21</f>
        <v>0</v>
      </c>
      <c r="L21" s="312"/>
      <c r="M21" s="313"/>
      <c r="N21" s="314">
        <f>入力シート兼発行者控!$N$21</f>
        <v>0</v>
      </c>
      <c r="O21" s="315"/>
      <c r="P21" s="316" t="str">
        <f>入力シート兼発行者控!$P$21</f>
        <v/>
      </c>
      <c r="Q21" s="317"/>
      <c r="R21" s="317"/>
      <c r="S21" s="318"/>
      <c r="U21" s="296" t="str">
        <f>IF(入力シート兼発行者控!AH21=1,"当座預金",IF(入力シート兼発行者控!AH21=2,"普通預金","その他"))</f>
        <v>普通預金</v>
      </c>
      <c r="V21" s="297"/>
      <c r="W21" s="297"/>
      <c r="X21" s="297"/>
      <c r="Y21" s="297"/>
      <c r="Z21" s="297"/>
      <c r="AA21" s="298"/>
      <c r="AB21" s="287">
        <f>入力シート兼発行者控!$AC$21</f>
        <v>0</v>
      </c>
      <c r="AC21" s="288"/>
      <c r="AD21" s="288"/>
      <c r="AE21" s="288"/>
      <c r="AF21" s="289"/>
      <c r="AI21" s="6"/>
    </row>
    <row r="22" spans="1:35" ht="14.45" customHeight="1">
      <c r="A22" s="1"/>
      <c r="B22" s="43">
        <f>入力シート兼発行者控!$B$22</f>
        <v>0</v>
      </c>
      <c r="C22" s="352">
        <f>入力シート兼発行者控!$C$22</f>
        <v>0</v>
      </c>
      <c r="D22" s="353"/>
      <c r="E22" s="353"/>
      <c r="F22" s="353"/>
      <c r="G22" s="354"/>
      <c r="H22" s="474">
        <f>入力シート兼発行者控!$H$22</f>
        <v>0</v>
      </c>
      <c r="I22" s="475"/>
      <c r="J22" s="27">
        <f>入力シート兼発行者控!$J$22</f>
        <v>0</v>
      </c>
      <c r="K22" s="311">
        <f>入力シート兼発行者控!$K$22</f>
        <v>0</v>
      </c>
      <c r="L22" s="312"/>
      <c r="M22" s="313"/>
      <c r="N22" s="314">
        <f>入力シート兼発行者控!$N$22</f>
        <v>0</v>
      </c>
      <c r="O22" s="315"/>
      <c r="P22" s="316" t="str">
        <f>入力シート兼発行者控!$P$22</f>
        <v/>
      </c>
      <c r="Q22" s="317"/>
      <c r="R22" s="317"/>
      <c r="S22" s="318"/>
      <c r="U22" s="299"/>
      <c r="V22" s="300"/>
      <c r="W22" s="300"/>
      <c r="X22" s="300"/>
      <c r="Y22" s="300"/>
      <c r="Z22" s="300"/>
      <c r="AA22" s="301"/>
      <c r="AB22" s="290"/>
      <c r="AC22" s="291"/>
      <c r="AD22" s="291"/>
      <c r="AE22" s="291"/>
      <c r="AF22" s="292"/>
      <c r="AH22" s="48"/>
      <c r="AI22" s="48"/>
    </row>
    <row r="23" spans="1:35" ht="14.45" customHeight="1" thickBot="1">
      <c r="A23" s="1"/>
      <c r="B23" s="44">
        <f>入力シート兼発行者控!$B$23</f>
        <v>0</v>
      </c>
      <c r="C23" s="367">
        <f>入力シート兼発行者控!$C$23</f>
        <v>0</v>
      </c>
      <c r="D23" s="368"/>
      <c r="E23" s="368"/>
      <c r="F23" s="368"/>
      <c r="G23" s="369"/>
      <c r="H23" s="472">
        <f>入力シート兼発行者控!$H$23</f>
        <v>0</v>
      </c>
      <c r="I23" s="473"/>
      <c r="J23" s="28">
        <f>入力シート兼発行者控!$J$23</f>
        <v>0</v>
      </c>
      <c r="K23" s="372">
        <f>入力シート兼発行者控!$K$23</f>
        <v>0</v>
      </c>
      <c r="L23" s="373"/>
      <c r="M23" s="374"/>
      <c r="N23" s="375">
        <f>入力シート兼発行者控!$N$23</f>
        <v>0</v>
      </c>
      <c r="O23" s="376"/>
      <c r="P23" s="377" t="str">
        <f>入力シート兼発行者控!$P$23</f>
        <v/>
      </c>
      <c r="Q23" s="378"/>
      <c r="R23" s="378"/>
      <c r="S23" s="379"/>
      <c r="U23" s="323" t="s">
        <v>24</v>
      </c>
      <c r="V23" s="324"/>
      <c r="W23" s="302">
        <f>入力シート兼発行者控!$W$23</f>
        <v>0</v>
      </c>
      <c r="X23" s="302"/>
      <c r="Y23" s="302"/>
      <c r="Z23" s="302"/>
      <c r="AA23" s="302"/>
      <c r="AB23" s="302"/>
      <c r="AC23" s="302"/>
      <c r="AD23" s="302"/>
      <c r="AE23" s="302"/>
      <c r="AF23" s="303"/>
      <c r="AH23" s="48"/>
      <c r="AI23" s="48"/>
    </row>
    <row r="24" spans="1:35" ht="14.45" customHeight="1" thickTop="1">
      <c r="A24" s="1"/>
      <c r="B24" s="209" t="s">
        <v>18</v>
      </c>
      <c r="C24" s="210"/>
      <c r="D24" s="210"/>
      <c r="E24" s="210"/>
      <c r="F24" s="210"/>
      <c r="G24" s="210"/>
      <c r="H24" s="210"/>
      <c r="I24" s="211"/>
      <c r="J24" s="357" t="s">
        <v>11</v>
      </c>
      <c r="K24" s="358"/>
      <c r="L24" s="359"/>
      <c r="M24" s="351" t="s">
        <v>19</v>
      </c>
      <c r="N24" s="351"/>
      <c r="O24" s="351"/>
      <c r="P24" s="351"/>
      <c r="Q24" s="351" t="s">
        <v>46</v>
      </c>
      <c r="R24" s="351"/>
      <c r="S24" s="351"/>
      <c r="U24" s="325"/>
      <c r="V24" s="326"/>
      <c r="W24" s="304">
        <f>入力シート兼発行者控!$W$24</f>
        <v>0</v>
      </c>
      <c r="X24" s="304"/>
      <c r="Y24" s="304"/>
      <c r="Z24" s="304"/>
      <c r="AA24" s="304"/>
      <c r="AB24" s="304"/>
      <c r="AC24" s="304"/>
      <c r="AD24" s="304"/>
      <c r="AE24" s="304"/>
      <c r="AF24" s="305"/>
    </row>
    <row r="25" spans="1:35" ht="14.45" customHeight="1">
      <c r="A25" s="1"/>
      <c r="B25" s="380">
        <f>入力シート兼発行者控!$B$25</f>
        <v>0</v>
      </c>
      <c r="C25" s="381"/>
      <c r="D25" s="381"/>
      <c r="E25" s="381"/>
      <c r="F25" s="381"/>
      <c r="G25" s="381"/>
      <c r="H25" s="381"/>
      <c r="I25" s="382"/>
      <c r="J25" s="224">
        <f>入力シート兼発行者控!$J$25</f>
        <v>0</v>
      </c>
      <c r="K25" s="225"/>
      <c r="L25" s="226"/>
      <c r="M25" s="383">
        <f ca="1">入力シート兼発行者控!$M$25</f>
        <v>0</v>
      </c>
      <c r="N25" s="383"/>
      <c r="O25" s="383"/>
      <c r="P25" s="383"/>
      <c r="Q25" s="384">
        <f ca="1">入力シート兼発行者控!$Q$25</f>
        <v>0</v>
      </c>
      <c r="R25" s="385"/>
      <c r="S25" s="386"/>
      <c r="U25" s="327"/>
      <c r="V25" s="328"/>
      <c r="W25" s="306"/>
      <c r="X25" s="306"/>
      <c r="Y25" s="306"/>
      <c r="Z25" s="306"/>
      <c r="AA25" s="306"/>
      <c r="AB25" s="306"/>
      <c r="AC25" s="306"/>
      <c r="AD25" s="306"/>
      <c r="AE25" s="306"/>
      <c r="AF25" s="307"/>
      <c r="AH25" s="1"/>
      <c r="AI25" s="1"/>
    </row>
    <row r="26" spans="1:35" ht="14.45" customHeight="1">
      <c r="A26" s="1"/>
      <c r="B26" s="334">
        <f>入力シート兼発行者控!$B$26</f>
        <v>0</v>
      </c>
      <c r="C26" s="335"/>
      <c r="D26" s="335"/>
      <c r="E26" s="335"/>
      <c r="F26" s="335"/>
      <c r="G26" s="335"/>
      <c r="H26" s="335"/>
      <c r="I26" s="336"/>
      <c r="J26" s="344" t="str">
        <f>入力シート兼発行者控!$J$26</f>
        <v>対象外</v>
      </c>
      <c r="K26" s="345"/>
      <c r="L26" s="346"/>
      <c r="M26" s="347">
        <f ca="1">入力シート兼発行者控!$M$26</f>
        <v>0</v>
      </c>
      <c r="N26" s="347"/>
      <c r="O26" s="347"/>
      <c r="P26" s="347"/>
      <c r="Q26" s="348" t="str">
        <f>入力シート兼発行者控!$Q$26</f>
        <v>－</v>
      </c>
      <c r="R26" s="349"/>
      <c r="S26" s="350"/>
      <c r="AH26" s="1"/>
      <c r="AI26" s="1"/>
    </row>
    <row r="27" spans="1:35" ht="14.45" customHeight="1" thickBot="1">
      <c r="A27" s="1"/>
      <c r="B27" s="334">
        <f>入力シート兼発行者控!$B$27</f>
        <v>0</v>
      </c>
      <c r="C27" s="335"/>
      <c r="D27" s="335"/>
      <c r="E27" s="335"/>
      <c r="F27" s="335"/>
      <c r="G27" s="335"/>
      <c r="H27" s="335"/>
      <c r="I27" s="336"/>
      <c r="J27" s="337" t="str">
        <f>入力シート兼発行者控!$J$27</f>
        <v/>
      </c>
      <c r="K27" s="338"/>
      <c r="L27" s="339"/>
      <c r="M27" s="340" t="str">
        <f ca="1">入力シート兼発行者控!$M$27</f>
        <v/>
      </c>
      <c r="N27" s="340"/>
      <c r="O27" s="340"/>
      <c r="P27" s="340"/>
      <c r="Q27" s="341" t="str">
        <f ca="1">入力シート兼発行者控!$Q$27</f>
        <v/>
      </c>
      <c r="R27" s="342"/>
      <c r="S27" s="343"/>
      <c r="U27" s="12"/>
      <c r="V27" s="12"/>
      <c r="W27" s="12"/>
      <c r="X27" s="12"/>
      <c r="Y27" s="12"/>
      <c r="Z27" s="12"/>
      <c r="AA27" s="12"/>
      <c r="AB27" s="12"/>
      <c r="AC27" s="12"/>
      <c r="AD27" s="12"/>
      <c r="AE27" s="12"/>
      <c r="AF27" s="12"/>
      <c r="AH27" s="48"/>
      <c r="AI27" s="48"/>
    </row>
    <row r="28" spans="1:35" ht="14.45" customHeight="1" thickTop="1">
      <c r="A28" s="1"/>
      <c r="B28" s="360">
        <f>入力シート兼発行者控!$B$28</f>
        <v>0</v>
      </c>
      <c r="C28" s="361"/>
      <c r="D28" s="361"/>
      <c r="E28" s="361"/>
      <c r="F28" s="361"/>
      <c r="G28" s="361"/>
      <c r="H28" s="361"/>
      <c r="I28" s="362"/>
      <c r="J28" s="237" t="str">
        <f>入力シート兼発行者控!$J$28</f>
        <v>合計</v>
      </c>
      <c r="K28" s="238"/>
      <c r="L28" s="239"/>
      <c r="M28" s="363">
        <f>入力シート兼発行者控!$M$28</f>
        <v>0</v>
      </c>
      <c r="N28" s="363"/>
      <c r="O28" s="363"/>
      <c r="P28" s="363"/>
      <c r="Q28" s="469">
        <f ca="1">入力シート兼発行者控!$Q$28</f>
        <v>0</v>
      </c>
      <c r="R28" s="470"/>
      <c r="S28" s="471"/>
      <c r="AH28" s="48"/>
      <c r="AI28" s="48"/>
    </row>
    <row r="31" spans="1:35">
      <c r="M31" s="283"/>
      <c r="N31" s="283"/>
      <c r="O31" s="283"/>
      <c r="P31" s="283"/>
      <c r="Q31" s="283"/>
    </row>
    <row r="33" spans="1:37" ht="27"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row>
    <row r="34" spans="1:37" ht="24.95" customHeight="1"/>
    <row r="35" spans="1:37" ht="12" customHeight="1" thickBot="1">
      <c r="A35" s="1"/>
      <c r="B35" s="1"/>
      <c r="C35" s="1"/>
      <c r="D35" s="1"/>
      <c r="E35" s="1"/>
      <c r="F35" s="1"/>
      <c r="AA35" s="1"/>
      <c r="AB35" s="1"/>
      <c r="AC35" s="1"/>
      <c r="AD35" s="1"/>
      <c r="AE35" s="1"/>
      <c r="AF35" s="1"/>
      <c r="AG35" s="1"/>
      <c r="AH35" s="1"/>
      <c r="AI35" s="1"/>
    </row>
    <row r="36" spans="1:37" ht="17.25" customHeight="1" thickBot="1">
      <c r="A36" s="1"/>
      <c r="B36" s="393" t="s">
        <v>56</v>
      </c>
      <c r="C36" s="394"/>
      <c r="D36" s="394"/>
      <c r="E36" s="394"/>
      <c r="F36" s="394"/>
      <c r="G36" s="394"/>
      <c r="H36" s="394"/>
      <c r="I36" s="394"/>
      <c r="J36" s="394"/>
      <c r="K36" s="394"/>
      <c r="L36" s="395"/>
      <c r="N36" s="283" t="s">
        <v>47</v>
      </c>
      <c r="O36" s="283"/>
      <c r="P36" s="283"/>
      <c r="Q36" s="283"/>
      <c r="R36" s="283"/>
      <c r="S36" s="283"/>
      <c r="T36" s="283"/>
      <c r="U36" s="283"/>
      <c r="V36" s="283"/>
      <c r="W36" s="283"/>
      <c r="Y36" s="396" t="s">
        <v>16</v>
      </c>
      <c r="Z36" s="397"/>
      <c r="AA36" s="398"/>
      <c r="AB36" s="69" t="str">
        <f ca="1">入力シート兼発行者控!$AB$2</f>
        <v>0001-53524</v>
      </c>
      <c r="AC36" s="69"/>
      <c r="AD36" s="69"/>
      <c r="AE36" s="69"/>
      <c r="AF36" s="70"/>
      <c r="AG36" s="1"/>
      <c r="AH36" s="48"/>
      <c r="AI36" s="48"/>
    </row>
    <row r="37" spans="1:37" ht="6.75" customHeight="1">
      <c r="A37" s="1"/>
      <c r="B37" s="1"/>
      <c r="C37" s="1"/>
      <c r="D37" s="1"/>
      <c r="E37" s="1"/>
      <c r="F37" s="1"/>
      <c r="G37" s="1"/>
      <c r="H37" s="4"/>
      <c r="I37" s="4"/>
      <c r="J37" s="4"/>
      <c r="K37" s="4"/>
      <c r="L37" s="4"/>
      <c r="M37" s="4"/>
      <c r="N37" s="4"/>
      <c r="O37" s="4"/>
      <c r="P37" s="4"/>
      <c r="Q37" s="4"/>
      <c r="R37" s="4"/>
      <c r="S37" s="4"/>
      <c r="T37" s="4"/>
      <c r="U37" s="4"/>
      <c r="V37" s="4"/>
      <c r="W37" s="4"/>
      <c r="X37" s="4"/>
      <c r="Y37" s="4"/>
      <c r="Z37" s="4"/>
      <c r="AA37" s="1"/>
      <c r="AB37" s="1"/>
      <c r="AC37" s="1"/>
      <c r="AD37" s="1"/>
      <c r="AE37" s="1"/>
      <c r="AF37" s="1"/>
      <c r="AG37" s="1"/>
      <c r="AH37" s="1"/>
      <c r="AI37" s="1"/>
    </row>
    <row r="38" spans="1:37" ht="15" customHeight="1">
      <c r="A38" s="1"/>
      <c r="B38" s="19" t="s">
        <v>13</v>
      </c>
      <c r="C38" s="476" t="s">
        <v>3</v>
      </c>
      <c r="D38" s="477"/>
      <c r="E38" s="477"/>
      <c r="F38" s="477"/>
      <c r="G38" s="477"/>
      <c r="H38" s="477"/>
      <c r="I38" s="477"/>
      <c r="J38" s="477"/>
      <c r="K38" s="477"/>
      <c r="L38" s="478"/>
      <c r="N38" s="479" t="s">
        <v>14</v>
      </c>
      <c r="O38" s="480"/>
      <c r="P38" s="480"/>
      <c r="Q38" s="480"/>
      <c r="R38" s="480"/>
      <c r="S38" s="481"/>
      <c r="T38" s="476" t="s">
        <v>45</v>
      </c>
      <c r="U38" s="477"/>
      <c r="V38" s="477"/>
      <c r="W38" s="477"/>
      <c r="X38" s="477"/>
      <c r="Y38" s="478"/>
      <c r="Z38" s="482" t="s">
        <v>15</v>
      </c>
      <c r="AA38" s="483"/>
      <c r="AB38" s="483"/>
      <c r="AC38" s="483"/>
      <c r="AD38" s="483"/>
      <c r="AE38" s="483"/>
      <c r="AF38" s="484"/>
      <c r="AG38" s="1"/>
      <c r="AH38" s="1"/>
    </row>
    <row r="39" spans="1:37" ht="20.100000000000001" customHeight="1">
      <c r="A39" s="1"/>
      <c r="B39" s="47">
        <f>入力シート兼発行者控!$B$5</f>
        <v>0</v>
      </c>
      <c r="C39" s="399">
        <f>入力シート兼発行者控!$C$5</f>
        <v>0</v>
      </c>
      <c r="D39" s="400"/>
      <c r="E39" s="400"/>
      <c r="F39" s="400"/>
      <c r="G39" s="400"/>
      <c r="H39" s="400"/>
      <c r="I39" s="400"/>
      <c r="J39" s="400"/>
      <c r="K39" s="400"/>
      <c r="L39" s="401"/>
      <c r="N39" s="55">
        <f>M62</f>
        <v>0</v>
      </c>
      <c r="O39" s="56"/>
      <c r="P39" s="56"/>
      <c r="Q39" s="56"/>
      <c r="R39" s="56"/>
      <c r="S39" s="57"/>
      <c r="T39" s="55">
        <f ca="1">Q62</f>
        <v>0</v>
      </c>
      <c r="U39" s="56"/>
      <c r="V39" s="56"/>
      <c r="W39" s="56"/>
      <c r="X39" s="56"/>
      <c r="Y39" s="57"/>
      <c r="Z39" s="58">
        <f ca="1">N39+T39</f>
        <v>0</v>
      </c>
      <c r="AA39" s="59"/>
      <c r="AB39" s="59"/>
      <c r="AC39" s="59"/>
      <c r="AD39" s="59"/>
      <c r="AE39" s="59"/>
      <c r="AF39" s="60"/>
      <c r="AG39" s="1"/>
    </row>
    <row r="40" spans="1:37" ht="9.9499999999999993" customHeight="1">
      <c r="A40" s="1"/>
      <c r="B40" s="1"/>
      <c r="C40" s="1"/>
      <c r="D40" s="1"/>
      <c r="E40" s="1"/>
      <c r="F40" s="1"/>
      <c r="G40" s="1"/>
      <c r="H40" s="4"/>
      <c r="I40" s="4"/>
      <c r="J40" s="4"/>
      <c r="K40" s="4"/>
      <c r="L40" s="4"/>
      <c r="M40" s="4"/>
      <c r="N40" s="4"/>
      <c r="O40" s="4"/>
      <c r="Y40" s="4"/>
      <c r="Z40" s="4"/>
      <c r="AA40" s="1"/>
      <c r="AB40" s="1"/>
      <c r="AC40" s="1"/>
      <c r="AD40" s="1"/>
      <c r="AE40" s="1"/>
      <c r="AF40" s="1"/>
      <c r="AG40" s="1"/>
    </row>
    <row r="41" spans="1:37" ht="15" customHeight="1">
      <c r="A41" s="1"/>
      <c r="B41" s="390" t="s">
        <v>0</v>
      </c>
      <c r="C41" s="391"/>
      <c r="D41" s="391"/>
      <c r="E41" s="391"/>
      <c r="F41" s="392"/>
      <c r="G41" s="456" t="s">
        <v>1</v>
      </c>
      <c r="H41" s="456"/>
      <c r="I41" s="456" t="s">
        <v>2</v>
      </c>
      <c r="J41" s="456"/>
      <c r="K41" s="456"/>
      <c r="L41" s="456"/>
      <c r="N41" s="2" t="s">
        <v>22</v>
      </c>
      <c r="AG41" s="1"/>
    </row>
    <row r="42" spans="1:37" ht="15.95" customHeight="1">
      <c r="A42" s="1"/>
      <c r="B42" s="405">
        <f>入力シート兼発行者控!$B$8</f>
        <v>0</v>
      </c>
      <c r="C42" s="406"/>
      <c r="D42" s="406"/>
      <c r="E42" s="406"/>
      <c r="F42" s="407"/>
      <c r="G42" s="408">
        <f>入力シート兼発行者控!$G$8</f>
        <v>0</v>
      </c>
      <c r="H42" s="408"/>
      <c r="I42" s="409">
        <f>入力シート兼発行者控!$I$8</f>
        <v>0</v>
      </c>
      <c r="J42" s="409"/>
      <c r="K42" s="409"/>
      <c r="L42" s="409"/>
      <c r="N42" s="457" t="s">
        <v>9</v>
      </c>
      <c r="O42" s="458"/>
      <c r="P42" s="459"/>
      <c r="Q42" s="96">
        <f>入力シート兼発行者控!$Q$8</f>
        <v>0</v>
      </c>
      <c r="R42" s="97"/>
      <c r="S42" s="97"/>
      <c r="T42" s="97"/>
      <c r="U42" s="97"/>
      <c r="V42" s="97"/>
      <c r="W42" s="97"/>
      <c r="X42" s="97"/>
      <c r="Y42" s="97"/>
      <c r="Z42" s="98"/>
      <c r="AA42" s="98"/>
      <c r="AB42" s="98"/>
      <c r="AC42" s="98"/>
      <c r="AD42" s="98"/>
      <c r="AE42" s="98"/>
      <c r="AF42" s="99"/>
      <c r="AG42" s="1"/>
    </row>
    <row r="43" spans="1:37" ht="15" customHeight="1">
      <c r="A43" s="1"/>
      <c r="B43" s="390" t="s">
        <v>37</v>
      </c>
      <c r="C43" s="391"/>
      <c r="D43" s="391"/>
      <c r="E43" s="391"/>
      <c r="F43" s="391"/>
      <c r="G43" s="391"/>
      <c r="H43" s="391"/>
      <c r="I43" s="391"/>
      <c r="J43" s="391"/>
      <c r="K43" s="391"/>
      <c r="L43" s="392"/>
      <c r="N43" s="410" t="s">
        <v>38</v>
      </c>
      <c r="O43" s="411"/>
      <c r="P43" s="412"/>
      <c r="Q43" s="293">
        <f>入力シート兼発行者控!$Q$9</f>
        <v>0</v>
      </c>
      <c r="R43" s="294"/>
      <c r="S43" s="294"/>
      <c r="T43" s="294"/>
      <c r="U43" s="294"/>
      <c r="V43" s="295"/>
      <c r="W43" s="410" t="s">
        <v>39</v>
      </c>
      <c r="X43" s="413"/>
      <c r="Y43" s="414"/>
      <c r="Z43" s="415">
        <f>入力シート兼発行者控!$Z$9</f>
        <v>0</v>
      </c>
      <c r="AA43" s="416"/>
      <c r="AB43" s="416"/>
      <c r="AC43" s="416"/>
      <c r="AD43" s="416"/>
      <c r="AE43" s="416"/>
      <c r="AF43" s="417"/>
      <c r="AG43" s="1"/>
      <c r="AH43" s="8"/>
    </row>
    <row r="44" spans="1:37" ht="15.95" customHeight="1">
      <c r="A44" s="5"/>
      <c r="B44" s="387">
        <f>入力シート兼発行者控!$B$10</f>
        <v>0</v>
      </c>
      <c r="C44" s="388"/>
      <c r="D44" s="388"/>
      <c r="E44" s="388"/>
      <c r="F44" s="388"/>
      <c r="G44" s="388"/>
      <c r="H44" s="388"/>
      <c r="I44" s="388"/>
      <c r="J44" s="388"/>
      <c r="K44" s="388"/>
      <c r="L44" s="389"/>
      <c r="N44" s="460" t="s">
        <v>36</v>
      </c>
      <c r="O44" s="461"/>
      <c r="P44" s="462"/>
      <c r="Q44" s="402">
        <f>入力シート兼発行者控!Q10</f>
        <v>0</v>
      </c>
      <c r="R44" s="403"/>
      <c r="S44" s="403"/>
      <c r="T44" s="403"/>
      <c r="U44" s="403"/>
      <c r="V44" s="403"/>
      <c r="W44" s="403"/>
      <c r="X44" s="403"/>
      <c r="Y44" s="403"/>
      <c r="Z44" s="403"/>
      <c r="AA44" s="403"/>
      <c r="AB44" s="403"/>
      <c r="AC44" s="403"/>
      <c r="AD44" s="403"/>
      <c r="AE44" s="403"/>
      <c r="AF44" s="404"/>
      <c r="AG44" s="1"/>
      <c r="AH44" s="89"/>
      <c r="AI44" s="89"/>
    </row>
    <row r="45" spans="1:37" ht="15" customHeight="1">
      <c r="A45" s="1"/>
      <c r="B45" s="390" t="s">
        <v>29</v>
      </c>
      <c r="C45" s="391"/>
      <c r="D45" s="391"/>
      <c r="E45" s="391"/>
      <c r="F45" s="391"/>
      <c r="G45" s="391"/>
      <c r="H45" s="391"/>
      <c r="I45" s="391"/>
      <c r="J45" s="391"/>
      <c r="K45" s="391"/>
      <c r="L45" s="392"/>
      <c r="N45" s="463"/>
      <c r="O45" s="464"/>
      <c r="P45" s="465"/>
      <c r="Q45" s="466">
        <f>入力シート兼発行者控!Q11</f>
        <v>0</v>
      </c>
      <c r="R45" s="467"/>
      <c r="S45" s="467"/>
      <c r="T45" s="467"/>
      <c r="U45" s="467"/>
      <c r="V45" s="467"/>
      <c r="W45" s="467"/>
      <c r="X45" s="467"/>
      <c r="Y45" s="467"/>
      <c r="Z45" s="467"/>
      <c r="AA45" s="467"/>
      <c r="AB45" s="467"/>
      <c r="AC45" s="467"/>
      <c r="AD45" s="467"/>
      <c r="AE45" s="467"/>
      <c r="AF45" s="468"/>
    </row>
    <row r="46" spans="1:37" ht="15.95" customHeight="1">
      <c r="A46" s="5"/>
      <c r="B46" s="387">
        <f>入力シート兼発行者控!$B$12</f>
        <v>0</v>
      </c>
      <c r="C46" s="388"/>
      <c r="D46" s="388"/>
      <c r="E46" s="388"/>
      <c r="F46" s="388"/>
      <c r="G46" s="388"/>
      <c r="H46" s="388"/>
      <c r="I46" s="388"/>
      <c r="J46" s="388"/>
      <c r="K46" s="388"/>
      <c r="L46" s="389"/>
      <c r="N46" s="446" t="s">
        <v>10</v>
      </c>
      <c r="O46" s="447"/>
      <c r="P46" s="448"/>
      <c r="Q46" s="332">
        <f>入力シート兼発行者控!$Q$12</f>
        <v>0</v>
      </c>
      <c r="R46" s="332"/>
      <c r="S46" s="332"/>
      <c r="T46" s="332"/>
      <c r="U46" s="332"/>
      <c r="V46" s="332"/>
      <c r="W46" s="332"/>
      <c r="X46" s="332"/>
      <c r="Y46" s="332"/>
      <c r="Z46" s="332"/>
      <c r="AA46" s="332"/>
      <c r="AB46" s="332"/>
      <c r="AC46" s="332"/>
      <c r="AD46" s="452" t="s">
        <v>49</v>
      </c>
      <c r="AE46" s="452"/>
      <c r="AF46" s="453"/>
    </row>
    <row r="47" spans="1:37" ht="9.9499999999999993" customHeight="1">
      <c r="A47" s="1"/>
      <c r="N47" s="449"/>
      <c r="O47" s="450"/>
      <c r="P47" s="451"/>
      <c r="Q47" s="333"/>
      <c r="R47" s="333"/>
      <c r="S47" s="333"/>
      <c r="T47" s="333"/>
      <c r="U47" s="333"/>
      <c r="V47" s="333"/>
      <c r="W47" s="333"/>
      <c r="X47" s="333"/>
      <c r="Y47" s="333"/>
      <c r="Z47" s="333"/>
      <c r="AA47" s="333"/>
      <c r="AB47" s="333"/>
      <c r="AC47" s="333"/>
      <c r="AD47" s="454"/>
      <c r="AE47" s="454"/>
      <c r="AF47" s="455"/>
    </row>
    <row r="48" spans="1:37" ht="15" customHeight="1">
      <c r="A48" s="1"/>
      <c r="B48" s="442" t="s">
        <v>67</v>
      </c>
      <c r="C48" s="443"/>
      <c r="D48" s="444"/>
      <c r="E48" s="442" t="s">
        <v>68</v>
      </c>
      <c r="F48" s="443"/>
      <c r="G48" s="444"/>
      <c r="H48" s="445" t="s">
        <v>69</v>
      </c>
      <c r="I48" s="445"/>
      <c r="J48" s="445"/>
      <c r="K48" s="445"/>
      <c r="L48" s="445"/>
      <c r="N48" s="15"/>
      <c r="AK48" s="13"/>
    </row>
    <row r="49" spans="1:37" ht="15.95" customHeight="1">
      <c r="A49" s="1"/>
      <c r="B49" s="418">
        <f>入力シート兼発行者控!$B$15</f>
        <v>0</v>
      </c>
      <c r="C49" s="419"/>
      <c r="D49" s="420"/>
      <c r="E49" s="418">
        <f>入力シート兼発行者控!$E$15</f>
        <v>0</v>
      </c>
      <c r="F49" s="419"/>
      <c r="G49" s="420"/>
      <c r="H49" s="421">
        <f>入力シート兼発行者控!$H$15</f>
        <v>0</v>
      </c>
      <c r="I49" s="421"/>
      <c r="J49" s="421"/>
      <c r="K49" s="421"/>
      <c r="L49" s="421"/>
      <c r="N49" s="14"/>
      <c r="AK49" s="13"/>
    </row>
    <row r="50" spans="1:37" ht="12.95" customHeight="1">
      <c r="A50" s="5"/>
      <c r="B50" s="141" t="s">
        <v>23</v>
      </c>
      <c r="C50" s="143"/>
      <c r="D50" s="144"/>
      <c r="E50" s="144"/>
      <c r="F50" s="145"/>
      <c r="G50" s="145"/>
      <c r="H50" s="145"/>
      <c r="I50" s="145"/>
      <c r="J50" s="145"/>
      <c r="K50" s="145"/>
      <c r="L50" s="145"/>
      <c r="M50" s="145"/>
      <c r="N50" s="145"/>
      <c r="O50" s="145"/>
      <c r="P50" s="145"/>
      <c r="Q50" s="145"/>
      <c r="R50" s="145"/>
      <c r="S50" s="145"/>
      <c r="T50" s="145"/>
    </row>
    <row r="51" spans="1:37" ht="12.95" customHeight="1">
      <c r="A51" s="1"/>
      <c r="B51" s="142"/>
      <c r="C51" s="145"/>
      <c r="D51" s="145"/>
      <c r="E51" s="145"/>
      <c r="F51" s="145"/>
      <c r="G51" s="145"/>
      <c r="H51" s="145"/>
      <c r="I51" s="145"/>
      <c r="J51" s="145"/>
      <c r="K51" s="145"/>
      <c r="L51" s="145"/>
      <c r="M51" s="145"/>
      <c r="N51" s="145"/>
      <c r="O51" s="145"/>
      <c r="P51" s="145"/>
      <c r="Q51" s="145"/>
      <c r="R51" s="145"/>
      <c r="S51" s="145"/>
      <c r="T51" s="145"/>
      <c r="U51" s="16" t="s">
        <v>35</v>
      </c>
    </row>
    <row r="52" spans="1:37" ht="14.45" customHeight="1">
      <c r="A52" s="1"/>
      <c r="B52" s="21" t="s">
        <v>54</v>
      </c>
      <c r="C52" s="439" t="s">
        <v>4</v>
      </c>
      <c r="D52" s="440"/>
      <c r="E52" s="440"/>
      <c r="F52" s="440"/>
      <c r="G52" s="441"/>
      <c r="H52" s="439" t="s">
        <v>5</v>
      </c>
      <c r="I52" s="441"/>
      <c r="J52" s="21" t="s">
        <v>6</v>
      </c>
      <c r="K52" s="439" t="s">
        <v>7</v>
      </c>
      <c r="L52" s="440"/>
      <c r="M52" s="441"/>
      <c r="N52" s="439" t="s">
        <v>11</v>
      </c>
      <c r="O52" s="441"/>
      <c r="P52" s="439" t="s">
        <v>8</v>
      </c>
      <c r="Q52" s="440"/>
      <c r="R52" s="440"/>
      <c r="S52" s="441"/>
      <c r="U52" s="319">
        <f>入力シート兼発行者控!$U$18</f>
        <v>0</v>
      </c>
      <c r="V52" s="320"/>
      <c r="W52" s="320"/>
      <c r="X52" s="320"/>
      <c r="Y52" s="320"/>
      <c r="Z52" s="320"/>
      <c r="AA52" s="320"/>
      <c r="AB52" s="320"/>
      <c r="AC52" s="320"/>
      <c r="AD52" s="320"/>
      <c r="AE52" s="321" t="s">
        <v>31</v>
      </c>
      <c r="AF52" s="322"/>
    </row>
    <row r="53" spans="1:37" ht="14.45" customHeight="1">
      <c r="A53" s="1"/>
      <c r="B53" s="42">
        <f>入力シート兼発行者控!$B$19</f>
        <v>0</v>
      </c>
      <c r="C53" s="426">
        <f>入力シート兼発行者控!$C$19</f>
        <v>0</v>
      </c>
      <c r="D53" s="427"/>
      <c r="E53" s="427"/>
      <c r="F53" s="427"/>
      <c r="G53" s="428"/>
      <c r="H53" s="429">
        <f>入力シート兼発行者控!$H$19</f>
        <v>0</v>
      </c>
      <c r="I53" s="430"/>
      <c r="J53" s="29">
        <f>入力シート兼発行者控!$J$19</f>
        <v>0</v>
      </c>
      <c r="K53" s="431">
        <f>入力シート兼発行者控!$K$19</f>
        <v>0</v>
      </c>
      <c r="L53" s="432"/>
      <c r="M53" s="433"/>
      <c r="N53" s="434">
        <f>入力シート兼発行者控!$N$19</f>
        <v>0</v>
      </c>
      <c r="O53" s="435"/>
      <c r="P53" s="436" t="str">
        <f>入力シート兼発行者控!$P$19</f>
        <v/>
      </c>
      <c r="Q53" s="437"/>
      <c r="R53" s="437"/>
      <c r="S53" s="438"/>
      <c r="U53" s="422">
        <f>入力シート兼発行者控!$U$19</f>
        <v>0</v>
      </c>
      <c r="V53" s="423"/>
      <c r="W53" s="423"/>
      <c r="X53" s="423"/>
      <c r="Y53" s="423"/>
      <c r="Z53" s="423"/>
      <c r="AA53" s="423"/>
      <c r="AB53" s="423"/>
      <c r="AC53" s="423"/>
      <c r="AD53" s="423"/>
      <c r="AE53" s="424" t="s">
        <v>32</v>
      </c>
      <c r="AF53" s="425"/>
    </row>
    <row r="54" spans="1:37" ht="14.45" customHeight="1">
      <c r="A54" s="6"/>
      <c r="B54" s="43">
        <f>入力シート兼発行者控!$B$20</f>
        <v>0</v>
      </c>
      <c r="C54" s="352">
        <f>入力シート兼発行者控!$C$20</f>
        <v>0</v>
      </c>
      <c r="D54" s="353"/>
      <c r="E54" s="353"/>
      <c r="F54" s="353"/>
      <c r="G54" s="354"/>
      <c r="H54" s="355">
        <f>入力シート兼発行者控!$H$20</f>
        <v>0</v>
      </c>
      <c r="I54" s="356"/>
      <c r="J54" s="30">
        <f>入力シート兼発行者控!$J$20</f>
        <v>0</v>
      </c>
      <c r="K54" s="329">
        <f>入力シート兼発行者控!$K$20</f>
        <v>0</v>
      </c>
      <c r="L54" s="330"/>
      <c r="M54" s="331"/>
      <c r="N54" s="314">
        <f>入力シート兼発行者控!$N$20</f>
        <v>0</v>
      </c>
      <c r="O54" s="315"/>
      <c r="P54" s="316" t="str">
        <f>入力シート兼発行者控!$P$20</f>
        <v/>
      </c>
      <c r="Q54" s="317"/>
      <c r="R54" s="317"/>
      <c r="S54" s="318"/>
      <c r="U54" s="284" t="s">
        <v>34</v>
      </c>
      <c r="V54" s="285"/>
      <c r="W54" s="285"/>
      <c r="X54" s="285"/>
      <c r="Y54" s="285"/>
      <c r="Z54" s="285"/>
      <c r="AA54" s="286"/>
      <c r="AB54" s="284" t="s">
        <v>33</v>
      </c>
      <c r="AC54" s="285"/>
      <c r="AD54" s="285"/>
      <c r="AE54" s="285"/>
      <c r="AF54" s="286"/>
      <c r="AI54" s="6"/>
    </row>
    <row r="55" spans="1:37" ht="14.45" customHeight="1">
      <c r="A55" s="6"/>
      <c r="B55" s="43">
        <f>入力シート兼発行者控!$B$21</f>
        <v>0</v>
      </c>
      <c r="C55" s="352">
        <f>入力シート兼発行者控!$C$21</f>
        <v>0</v>
      </c>
      <c r="D55" s="353"/>
      <c r="E55" s="353"/>
      <c r="F55" s="353"/>
      <c r="G55" s="354"/>
      <c r="H55" s="355">
        <f>入力シート兼発行者控!$H$21</f>
        <v>0</v>
      </c>
      <c r="I55" s="356"/>
      <c r="J55" s="30">
        <f>入力シート兼発行者控!$J$21</f>
        <v>0</v>
      </c>
      <c r="K55" s="311">
        <f>入力シート兼発行者控!$K$21</f>
        <v>0</v>
      </c>
      <c r="L55" s="312"/>
      <c r="M55" s="313"/>
      <c r="N55" s="314">
        <f>入力シート兼発行者控!$N$21</f>
        <v>0</v>
      </c>
      <c r="O55" s="315"/>
      <c r="P55" s="316" t="str">
        <f>入力シート兼発行者控!$P$21</f>
        <v/>
      </c>
      <c r="Q55" s="317"/>
      <c r="R55" s="317"/>
      <c r="S55" s="318"/>
      <c r="U55" s="296" t="str">
        <f>IF(入力シート兼発行者控!AH21=1,"当座預金",IF(入力シート兼発行者控!AH21=2,"普通預金","その他"))</f>
        <v>普通預金</v>
      </c>
      <c r="V55" s="297"/>
      <c r="W55" s="297"/>
      <c r="X55" s="297"/>
      <c r="Y55" s="297"/>
      <c r="Z55" s="297"/>
      <c r="AA55" s="298"/>
      <c r="AB55" s="287">
        <f>入力シート兼発行者控!$AC$21</f>
        <v>0</v>
      </c>
      <c r="AC55" s="288"/>
      <c r="AD55" s="288"/>
      <c r="AE55" s="288"/>
      <c r="AF55" s="289"/>
      <c r="AI55" s="6"/>
    </row>
    <row r="56" spans="1:37" ht="14.45" customHeight="1">
      <c r="A56" s="1"/>
      <c r="B56" s="43">
        <f>入力シート兼発行者控!$B$22</f>
        <v>0</v>
      </c>
      <c r="C56" s="352">
        <f>入力シート兼発行者控!$C$22</f>
        <v>0</v>
      </c>
      <c r="D56" s="353"/>
      <c r="E56" s="353"/>
      <c r="F56" s="353"/>
      <c r="G56" s="354"/>
      <c r="H56" s="355">
        <f>入力シート兼発行者控!$H$22</f>
        <v>0</v>
      </c>
      <c r="I56" s="356"/>
      <c r="J56" s="30">
        <f>入力シート兼発行者控!$J$22</f>
        <v>0</v>
      </c>
      <c r="K56" s="311">
        <f>入力シート兼発行者控!$K$22</f>
        <v>0</v>
      </c>
      <c r="L56" s="312"/>
      <c r="M56" s="313"/>
      <c r="N56" s="314">
        <f>入力シート兼発行者控!$N$22</f>
        <v>0</v>
      </c>
      <c r="O56" s="315"/>
      <c r="P56" s="316" t="str">
        <f>入力シート兼発行者控!$P$22</f>
        <v/>
      </c>
      <c r="Q56" s="317"/>
      <c r="R56" s="317"/>
      <c r="S56" s="318"/>
      <c r="U56" s="299"/>
      <c r="V56" s="300"/>
      <c r="W56" s="300"/>
      <c r="X56" s="300"/>
      <c r="Y56" s="300"/>
      <c r="Z56" s="300"/>
      <c r="AA56" s="301"/>
      <c r="AB56" s="290"/>
      <c r="AC56" s="291"/>
      <c r="AD56" s="291"/>
      <c r="AE56" s="291"/>
      <c r="AF56" s="292"/>
      <c r="AH56" s="48"/>
      <c r="AI56" s="48"/>
    </row>
    <row r="57" spans="1:37" ht="14.45" customHeight="1" thickBot="1">
      <c r="A57" s="1"/>
      <c r="B57" s="44">
        <f>入力シート兼発行者控!$B$23</f>
        <v>0</v>
      </c>
      <c r="C57" s="367">
        <f>入力シート兼発行者控!$C$23</f>
        <v>0</v>
      </c>
      <c r="D57" s="368"/>
      <c r="E57" s="368"/>
      <c r="F57" s="368"/>
      <c r="G57" s="369"/>
      <c r="H57" s="370">
        <f>入力シート兼発行者控!$H$23</f>
        <v>0</v>
      </c>
      <c r="I57" s="371"/>
      <c r="J57" s="31">
        <f>入力シート兼発行者控!$J$23</f>
        <v>0</v>
      </c>
      <c r="K57" s="372">
        <f>入力シート兼発行者控!$K$23</f>
        <v>0</v>
      </c>
      <c r="L57" s="373"/>
      <c r="M57" s="374"/>
      <c r="N57" s="375">
        <f>入力シート兼発行者控!$N$23</f>
        <v>0</v>
      </c>
      <c r="O57" s="376"/>
      <c r="P57" s="377" t="str">
        <f>入力シート兼発行者控!$P$23</f>
        <v/>
      </c>
      <c r="Q57" s="378"/>
      <c r="R57" s="378"/>
      <c r="S57" s="379"/>
      <c r="U57" s="323" t="s">
        <v>24</v>
      </c>
      <c r="V57" s="324"/>
      <c r="W57" s="302">
        <f>入力シート兼発行者控!$W$23</f>
        <v>0</v>
      </c>
      <c r="X57" s="302"/>
      <c r="Y57" s="302"/>
      <c r="Z57" s="302"/>
      <c r="AA57" s="302"/>
      <c r="AB57" s="302"/>
      <c r="AC57" s="302"/>
      <c r="AD57" s="302"/>
      <c r="AE57" s="302"/>
      <c r="AF57" s="303"/>
      <c r="AH57" s="48"/>
      <c r="AI57" s="48"/>
    </row>
    <row r="58" spans="1:37" ht="14.45" customHeight="1" thickTop="1">
      <c r="A58" s="1"/>
      <c r="B58" s="209" t="s">
        <v>40</v>
      </c>
      <c r="C58" s="210"/>
      <c r="D58" s="210"/>
      <c r="E58" s="210"/>
      <c r="F58" s="210"/>
      <c r="G58" s="210"/>
      <c r="H58" s="210"/>
      <c r="I58" s="211"/>
      <c r="J58" s="357" t="s">
        <v>41</v>
      </c>
      <c r="K58" s="358"/>
      <c r="L58" s="359"/>
      <c r="M58" s="351" t="s">
        <v>42</v>
      </c>
      <c r="N58" s="351"/>
      <c r="O58" s="351"/>
      <c r="P58" s="351"/>
      <c r="Q58" s="351" t="s">
        <v>43</v>
      </c>
      <c r="R58" s="351"/>
      <c r="S58" s="351"/>
      <c r="U58" s="325"/>
      <c r="V58" s="326"/>
      <c r="W58" s="304">
        <f>入力シート兼発行者控!$W$24</f>
        <v>0</v>
      </c>
      <c r="X58" s="304"/>
      <c r="Y58" s="304"/>
      <c r="Z58" s="304"/>
      <c r="AA58" s="304"/>
      <c r="AB58" s="304"/>
      <c r="AC58" s="304"/>
      <c r="AD58" s="304"/>
      <c r="AE58" s="304"/>
      <c r="AF58" s="305"/>
    </row>
    <row r="59" spans="1:37" ht="14.45" customHeight="1">
      <c r="A59" s="1"/>
      <c r="B59" s="380">
        <f>入力シート兼発行者控!$B$25</f>
        <v>0</v>
      </c>
      <c r="C59" s="381"/>
      <c r="D59" s="381"/>
      <c r="E59" s="381"/>
      <c r="F59" s="381"/>
      <c r="G59" s="381"/>
      <c r="H59" s="381"/>
      <c r="I59" s="382"/>
      <c r="J59" s="224">
        <f>入力シート兼発行者控!$J$25</f>
        <v>0</v>
      </c>
      <c r="K59" s="225"/>
      <c r="L59" s="226"/>
      <c r="M59" s="383">
        <f ca="1">入力シート兼発行者控!$M$25</f>
        <v>0</v>
      </c>
      <c r="N59" s="383"/>
      <c r="O59" s="383"/>
      <c r="P59" s="383"/>
      <c r="Q59" s="384">
        <f ca="1">入力シート兼発行者控!$Q$25</f>
        <v>0</v>
      </c>
      <c r="R59" s="385"/>
      <c r="S59" s="386"/>
      <c r="U59" s="327"/>
      <c r="V59" s="328"/>
      <c r="W59" s="306"/>
      <c r="X59" s="306"/>
      <c r="Y59" s="306"/>
      <c r="Z59" s="306"/>
      <c r="AA59" s="306"/>
      <c r="AB59" s="306"/>
      <c r="AC59" s="306"/>
      <c r="AD59" s="306"/>
      <c r="AE59" s="306"/>
      <c r="AF59" s="307"/>
      <c r="AH59" s="1"/>
      <c r="AI59" s="1"/>
    </row>
    <row r="60" spans="1:37" ht="14.45" customHeight="1">
      <c r="A60" s="1"/>
      <c r="B60" s="334">
        <f>入力シート兼発行者控!$B$26</f>
        <v>0</v>
      </c>
      <c r="C60" s="335"/>
      <c r="D60" s="335"/>
      <c r="E60" s="335"/>
      <c r="F60" s="335"/>
      <c r="G60" s="335"/>
      <c r="H60" s="335"/>
      <c r="I60" s="336"/>
      <c r="J60" s="344" t="str">
        <f>入力シート兼発行者控!$J$26</f>
        <v>対象外</v>
      </c>
      <c r="K60" s="345"/>
      <c r="L60" s="346"/>
      <c r="M60" s="347">
        <f ca="1">入力シート兼発行者控!$M$26</f>
        <v>0</v>
      </c>
      <c r="N60" s="347"/>
      <c r="O60" s="347"/>
      <c r="P60" s="347"/>
      <c r="Q60" s="348" t="str">
        <f>入力シート兼発行者控!$Q$26</f>
        <v>－</v>
      </c>
      <c r="R60" s="349"/>
      <c r="S60" s="350"/>
      <c r="AH60" s="1"/>
      <c r="AI60" s="1"/>
    </row>
    <row r="61" spans="1:37" ht="14.45" customHeight="1" thickBot="1">
      <c r="A61" s="1"/>
      <c r="B61" s="334">
        <f>入力シート兼発行者控!$B$27</f>
        <v>0</v>
      </c>
      <c r="C61" s="335"/>
      <c r="D61" s="335"/>
      <c r="E61" s="335"/>
      <c r="F61" s="335"/>
      <c r="G61" s="335"/>
      <c r="H61" s="335"/>
      <c r="I61" s="336"/>
      <c r="J61" s="337" t="str">
        <f>入力シート兼発行者控!$J$27</f>
        <v/>
      </c>
      <c r="K61" s="338"/>
      <c r="L61" s="339"/>
      <c r="M61" s="340" t="str">
        <f ca="1">入力シート兼発行者控!$M$27</f>
        <v/>
      </c>
      <c r="N61" s="340"/>
      <c r="O61" s="340"/>
      <c r="P61" s="340"/>
      <c r="Q61" s="341" t="str">
        <f ca="1">入力シート兼発行者控!$Q$27</f>
        <v/>
      </c>
      <c r="R61" s="342"/>
      <c r="S61" s="343"/>
      <c r="U61" s="12"/>
      <c r="V61" s="12"/>
      <c r="W61" s="12"/>
      <c r="X61" s="12"/>
      <c r="Y61" s="12"/>
      <c r="Z61" s="12"/>
      <c r="AA61" s="12"/>
      <c r="AB61" s="12"/>
      <c r="AC61" s="12"/>
      <c r="AD61" s="12"/>
      <c r="AE61" s="12"/>
      <c r="AF61" s="12"/>
      <c r="AH61" s="48"/>
      <c r="AI61" s="48"/>
    </row>
    <row r="62" spans="1:37" ht="14.45" customHeight="1" thickTop="1">
      <c r="A62" s="1"/>
      <c r="B62" s="360">
        <f>入力シート兼発行者控!$B$28</f>
        <v>0</v>
      </c>
      <c r="C62" s="361"/>
      <c r="D62" s="361"/>
      <c r="E62" s="361"/>
      <c r="F62" s="361"/>
      <c r="G62" s="361"/>
      <c r="H62" s="361"/>
      <c r="I62" s="362"/>
      <c r="J62" s="237" t="str">
        <f>入力シート兼発行者控!$J$28</f>
        <v>合計</v>
      </c>
      <c r="K62" s="238"/>
      <c r="L62" s="239"/>
      <c r="M62" s="363">
        <f>入力シート兼発行者控!$M$28</f>
        <v>0</v>
      </c>
      <c r="N62" s="363"/>
      <c r="O62" s="363"/>
      <c r="P62" s="363"/>
      <c r="Q62" s="364">
        <f ca="1">入力シート兼発行者控!$Q$28</f>
        <v>0</v>
      </c>
      <c r="R62" s="365"/>
      <c r="S62" s="366"/>
      <c r="AH62" s="48"/>
      <c r="AI62" s="48"/>
    </row>
    <row r="65" spans="13:17">
      <c r="M65" s="283"/>
      <c r="N65" s="283"/>
      <c r="O65" s="283"/>
      <c r="P65" s="283"/>
      <c r="Q65" s="283"/>
    </row>
  </sheetData>
  <sheetProtection algorithmName="SHA-512" hashValue="PXhZYQUsiNGQfoaI/zkEsqcDhPQ2Q06GNU8fXOPxPnnYNn/kn3CTF5myDeJ/Df/+/ubdD6C/veUsxc1z9XiSKQ==" saltValue="Au5H4GUozld52/uKrNRxrA==" spinCount="100000" sheet="1" selectLockedCells="1"/>
  <mergeCells count="220">
    <mergeCell ref="N10:P11"/>
    <mergeCell ref="Q11:AF11"/>
    <mergeCell ref="B7:F7"/>
    <mergeCell ref="G7:H7"/>
    <mergeCell ref="I7:L7"/>
    <mergeCell ref="Z9:AF9"/>
    <mergeCell ref="B10:L10"/>
    <mergeCell ref="C38:L38"/>
    <mergeCell ref="N38:S38"/>
    <mergeCell ref="T38:Y38"/>
    <mergeCell ref="Z38:AF38"/>
    <mergeCell ref="C21:G21"/>
    <mergeCell ref="H21:I21"/>
    <mergeCell ref="B26:I26"/>
    <mergeCell ref="J26:L26"/>
    <mergeCell ref="M26:P26"/>
    <mergeCell ref="Q26:S26"/>
    <mergeCell ref="B27:I27"/>
    <mergeCell ref="J27:L27"/>
    <mergeCell ref="M27:P27"/>
    <mergeCell ref="Q27:S27"/>
    <mergeCell ref="B8:F8"/>
    <mergeCell ref="G8:H8"/>
    <mergeCell ref="I8:L8"/>
    <mergeCell ref="N8:P8"/>
    <mergeCell ref="Q8:AF8"/>
    <mergeCell ref="B9:L9"/>
    <mergeCell ref="N9:P9"/>
    <mergeCell ref="W9:Y9"/>
    <mergeCell ref="C20:G20"/>
    <mergeCell ref="H20:I20"/>
    <mergeCell ref="K20:M20"/>
    <mergeCell ref="N20:O20"/>
    <mergeCell ref="P20:S20"/>
    <mergeCell ref="C19:G19"/>
    <mergeCell ref="H19:I19"/>
    <mergeCell ref="K19:M19"/>
    <mergeCell ref="N19:O19"/>
    <mergeCell ref="P19:S19"/>
    <mergeCell ref="U19:AD19"/>
    <mergeCell ref="AD12:AF13"/>
    <mergeCell ref="B14:D14"/>
    <mergeCell ref="E14:G14"/>
    <mergeCell ref="H14:L14"/>
    <mergeCell ref="C16:T17"/>
    <mergeCell ref="C18:G18"/>
    <mergeCell ref="H18:I18"/>
    <mergeCell ref="K18:M18"/>
    <mergeCell ref="N18:O18"/>
    <mergeCell ref="P18:S18"/>
    <mergeCell ref="AE19:AF19"/>
    <mergeCell ref="B15:D15"/>
    <mergeCell ref="E15:G15"/>
    <mergeCell ref="H15:L15"/>
    <mergeCell ref="B16:B17"/>
    <mergeCell ref="AH2:AI2"/>
    <mergeCell ref="C4:L4"/>
    <mergeCell ref="N4:S4"/>
    <mergeCell ref="T4:Y4"/>
    <mergeCell ref="Z4:AF4"/>
    <mergeCell ref="C5:L5"/>
    <mergeCell ref="N5:S5"/>
    <mergeCell ref="T5:Y5"/>
    <mergeCell ref="Z5:AF5"/>
    <mergeCell ref="B2:L2"/>
    <mergeCell ref="Y2:AA2"/>
    <mergeCell ref="AB2:AF2"/>
    <mergeCell ref="N2:W2"/>
    <mergeCell ref="AH10:AI10"/>
    <mergeCell ref="B11:L11"/>
    <mergeCell ref="B12:L12"/>
    <mergeCell ref="N12:P13"/>
    <mergeCell ref="AH27:AI27"/>
    <mergeCell ref="B28:I28"/>
    <mergeCell ref="J28:L28"/>
    <mergeCell ref="M28:P28"/>
    <mergeCell ref="Q28:S28"/>
    <mergeCell ref="AH28:AI28"/>
    <mergeCell ref="AH22:AI22"/>
    <mergeCell ref="C23:G23"/>
    <mergeCell ref="H23:I23"/>
    <mergeCell ref="K23:M23"/>
    <mergeCell ref="N23:O23"/>
    <mergeCell ref="P23:S23"/>
    <mergeCell ref="U23:V25"/>
    <mergeCell ref="AH23:AI23"/>
    <mergeCell ref="B24:I24"/>
    <mergeCell ref="J24:L24"/>
    <mergeCell ref="M24:P24"/>
    <mergeCell ref="Q24:S24"/>
    <mergeCell ref="B25:I25"/>
    <mergeCell ref="J25:L25"/>
    <mergeCell ref="M25:P25"/>
    <mergeCell ref="Q25:S25"/>
    <mergeCell ref="C22:G22"/>
    <mergeCell ref="H22:I22"/>
    <mergeCell ref="B46:L46"/>
    <mergeCell ref="N46:P47"/>
    <mergeCell ref="Q46:AC47"/>
    <mergeCell ref="M31:Q31"/>
    <mergeCell ref="B43:L43"/>
    <mergeCell ref="AD46:AF47"/>
    <mergeCell ref="Q43:V43"/>
    <mergeCell ref="B41:F41"/>
    <mergeCell ref="G41:H41"/>
    <mergeCell ref="I41:L41"/>
    <mergeCell ref="N42:P42"/>
    <mergeCell ref="N44:P45"/>
    <mergeCell ref="Q45:AF45"/>
    <mergeCell ref="C52:G52"/>
    <mergeCell ref="H52:I52"/>
    <mergeCell ref="K52:M52"/>
    <mergeCell ref="N52:O52"/>
    <mergeCell ref="P52:S52"/>
    <mergeCell ref="U52:AD52"/>
    <mergeCell ref="AE52:AF52"/>
    <mergeCell ref="B50:B51"/>
    <mergeCell ref="B48:D48"/>
    <mergeCell ref="E48:G48"/>
    <mergeCell ref="H48:L48"/>
    <mergeCell ref="C55:G55"/>
    <mergeCell ref="H55:I55"/>
    <mergeCell ref="K55:M55"/>
    <mergeCell ref="N55:O55"/>
    <mergeCell ref="P55:S55"/>
    <mergeCell ref="B42:F42"/>
    <mergeCell ref="G42:H42"/>
    <mergeCell ref="I42:L42"/>
    <mergeCell ref="Q42:AF42"/>
    <mergeCell ref="N43:P43"/>
    <mergeCell ref="W43:Y43"/>
    <mergeCell ref="Z43:AF43"/>
    <mergeCell ref="B49:D49"/>
    <mergeCell ref="E49:G49"/>
    <mergeCell ref="H49:L49"/>
    <mergeCell ref="C50:T51"/>
    <mergeCell ref="U53:AD53"/>
    <mergeCell ref="AE53:AF53"/>
    <mergeCell ref="C53:G53"/>
    <mergeCell ref="H53:I53"/>
    <mergeCell ref="K53:M53"/>
    <mergeCell ref="N53:O53"/>
    <mergeCell ref="P53:S53"/>
    <mergeCell ref="H54:I54"/>
    <mergeCell ref="AH44:AI44"/>
    <mergeCell ref="B44:L44"/>
    <mergeCell ref="B45:L45"/>
    <mergeCell ref="B36:L36"/>
    <mergeCell ref="Y36:AA36"/>
    <mergeCell ref="AB36:AF36"/>
    <mergeCell ref="AH36:AI36"/>
    <mergeCell ref="C39:L39"/>
    <mergeCell ref="N39:S39"/>
    <mergeCell ref="T39:Y39"/>
    <mergeCell ref="Z39:AF39"/>
    <mergeCell ref="Q44:AF44"/>
    <mergeCell ref="B58:I58"/>
    <mergeCell ref="J58:L58"/>
    <mergeCell ref="M58:P58"/>
    <mergeCell ref="B62:I62"/>
    <mergeCell ref="J62:L62"/>
    <mergeCell ref="M62:P62"/>
    <mergeCell ref="Q62:S62"/>
    <mergeCell ref="C57:G57"/>
    <mergeCell ref="H57:I57"/>
    <mergeCell ref="K57:M57"/>
    <mergeCell ref="N57:O57"/>
    <mergeCell ref="P57:S57"/>
    <mergeCell ref="B59:I59"/>
    <mergeCell ref="J59:L59"/>
    <mergeCell ref="M59:P59"/>
    <mergeCell ref="Q59:S59"/>
    <mergeCell ref="AH62:AI62"/>
    <mergeCell ref="AB54:AF54"/>
    <mergeCell ref="AB55:AF56"/>
    <mergeCell ref="U54:AA54"/>
    <mergeCell ref="U55:AA56"/>
    <mergeCell ref="W57:AF57"/>
    <mergeCell ref="W58:AF59"/>
    <mergeCell ref="B61:I61"/>
    <mergeCell ref="J61:L61"/>
    <mergeCell ref="M61:P61"/>
    <mergeCell ref="Q61:S61"/>
    <mergeCell ref="AH61:AI61"/>
    <mergeCell ref="B60:I60"/>
    <mergeCell ref="J60:L60"/>
    <mergeCell ref="M60:P60"/>
    <mergeCell ref="Q60:S60"/>
    <mergeCell ref="AH56:AI56"/>
    <mergeCell ref="Q58:S58"/>
    <mergeCell ref="AH57:AI57"/>
    <mergeCell ref="C54:G54"/>
    <mergeCell ref="C56:G56"/>
    <mergeCell ref="H56:I56"/>
    <mergeCell ref="K56:M56"/>
    <mergeCell ref="N56:O56"/>
    <mergeCell ref="M65:Q65"/>
    <mergeCell ref="U20:AA20"/>
    <mergeCell ref="AB20:AF20"/>
    <mergeCell ref="AB21:AF22"/>
    <mergeCell ref="Q9:V9"/>
    <mergeCell ref="U21:AA22"/>
    <mergeCell ref="W23:AF23"/>
    <mergeCell ref="W24:AF25"/>
    <mergeCell ref="Q10:AF10"/>
    <mergeCell ref="K21:M21"/>
    <mergeCell ref="N21:O21"/>
    <mergeCell ref="P21:S21"/>
    <mergeCell ref="K22:M22"/>
    <mergeCell ref="N22:O22"/>
    <mergeCell ref="P22:S22"/>
    <mergeCell ref="U18:AD18"/>
    <mergeCell ref="AE18:AF18"/>
    <mergeCell ref="N36:W36"/>
    <mergeCell ref="P56:S56"/>
    <mergeCell ref="U57:V59"/>
    <mergeCell ref="K54:M54"/>
    <mergeCell ref="N54:O54"/>
    <mergeCell ref="P54:S54"/>
    <mergeCell ref="Q12:AC13"/>
  </mergeCells>
  <phoneticPr fontId="2"/>
  <dataValidations count="1">
    <dataValidation type="custom" imeMode="halfKatakana" allowBlank="1" showInputMessage="1" showErrorMessage="1" sqref="W23 W57">
      <formula1>AND(LENB(W23)=LEN(W23))</formula1>
    </dataValidation>
  </dataValidations>
  <printOptions horizontalCentered="1" verticalCentered="1"/>
  <pageMargins left="0.31496062992125984" right="0.11811023622047245" top="0.15748031496062992" bottom="0.15748031496062992" header="0.31496062992125984" footer="0.31496062992125984"/>
  <pageSetup paperSize="9" scale="93"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18312168-0688-45F8-8B41-FE8831CA44EA}">
            <xm:f>入力シート兼発行者控!$AI$18=5</xm:f>
            <x14:dxf>
              <numFmt numFmtId="177" formatCode="#,##0;[Red]\▲#,##0"/>
            </x14:dxf>
          </x14:cfRule>
          <xm:sqref>H53:I57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Sheet1!$B$2:$B$4</xm:f>
          </x14:formula1>
          <xm:sqref>B8:F8 B42:F42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F7"/>
  <sheetViews>
    <sheetView workbookViewId="0">
      <selection activeCell="H15" sqref="H15"/>
    </sheetView>
  </sheetViews>
  <sheetFormatPr defaultRowHeight="13.5"/>
  <cols>
    <col min="2" max="6" width="6.875" customWidth="1"/>
    <col min="8" max="8" width="11.625" bestFit="1" customWidth="1"/>
  </cols>
  <sheetData>
    <row r="1" spans="2:6">
      <c r="B1" s="502" t="s">
        <v>26</v>
      </c>
      <c r="C1" s="503"/>
    </row>
    <row r="2" spans="2:6">
      <c r="B2" s="504">
        <f ca="1">EOMONTH(DATE(YEAR(TODAY()), MONTH(TODAY())  - 2, 1),1)</f>
        <v>45199</v>
      </c>
      <c r="C2" s="505"/>
    </row>
    <row r="3" spans="2:6">
      <c r="B3" s="504">
        <f ca="1">EOMONTH(DATE(YEAR(TODAY()), MONTH(TODAY())  - 1, 1),1)</f>
        <v>45230</v>
      </c>
      <c r="C3" s="505"/>
    </row>
    <row r="4" spans="2:6">
      <c r="B4" s="504">
        <f ca="1">EOMONTH(DATE(YEAR(TODAY()), MONTH(TODAY())  + 0, 1),1)</f>
        <v>45260</v>
      </c>
      <c r="C4" s="505"/>
    </row>
    <row r="5" spans="2:6">
      <c r="B5" s="504"/>
      <c r="C5" s="505"/>
    </row>
    <row r="7" spans="2:6" ht="36.75" customHeight="1">
      <c r="B7" s="9"/>
      <c r="C7" s="10"/>
      <c r="D7" s="10"/>
      <c r="E7" s="10"/>
      <c r="F7" s="11"/>
    </row>
  </sheetData>
  <mergeCells count="5">
    <mergeCell ref="B1:C1"/>
    <mergeCell ref="B2:C2"/>
    <mergeCell ref="B3:C3"/>
    <mergeCell ref="B4:C4"/>
    <mergeCell ref="B5:C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入力例</vt:lpstr>
      <vt:lpstr>入力シート兼発行者控</vt:lpstr>
      <vt:lpstr>施工請求書（提出用）</vt:lpstr>
      <vt:lpstr>Sheet1</vt:lpstr>
      <vt:lpstr>'施工請求書（提出用）'!Print_Area</vt:lpstr>
      <vt:lpstr>入力シート兼発行者控!Print_Area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panekyo</dc:creator>
  <cp:lastModifiedBy>panekyo</cp:lastModifiedBy>
  <cp:lastPrinted>2023-08-02T06:58:04Z</cp:lastPrinted>
  <dcterms:created xsi:type="dcterms:W3CDTF">2023-01-23T22:43:07Z</dcterms:created>
  <dcterms:modified xsi:type="dcterms:W3CDTF">2023-10-24T08:05:56Z</dcterms:modified>
</cp:coreProperties>
</file>